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20" windowHeight="10440"/>
  </bookViews>
  <sheets>
    <sheet name="Лист2" sheetId="2" r:id="rId1"/>
    <sheet name="Лист3" sheetId="3" r:id="rId2"/>
  </sheets>
  <externalReferences>
    <externalReference r:id="rId3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12" i="2"/>
  <c r="E7" i="2"/>
  <c r="E15" i="2"/>
  <c r="E10" i="2" l="1"/>
  <c r="E18" i="2"/>
  <c r="C21" i="2"/>
  <c r="C22" i="2" s="1"/>
  <c r="C23" i="2" l="1"/>
  <c r="A5" i="2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<sst xmlns="http://schemas.openxmlformats.org/spreadsheetml/2006/main" count="27" uniqueCount="27">
  <si>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</si>
  <si>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</si>
  <si>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</si>
  <si>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</si>
  <si>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</si>
  <si>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</si>
  <si>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</si>
  <si>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</si>
  <si>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</si>
  <si>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</si>
  <si>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</si>
  <si>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</si>
  <si>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</si>
  <si>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</si>
  <si>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</si>
  <si>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</si>
  <si>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</si>
  <si>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</si>
  <si>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</si>
  <si>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</si>
  <si>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</si>
  <si>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м. Канів вул. Героїв Дніпра буд 13</t>
  </si>
  <si>
    <t>Поточний ремонт внутрішньобудинкових систем:водопостачання, водовідведення, теплопостачання</t>
  </si>
  <si>
    <t>ЗВІТ ПРО ВИКОНАННЯ КОШТОРИСУ
витрат на утримання багатоквартирного будинку та 
прибудинкової території за 9 місяців (липень 2019р - березень 2020р.)</t>
  </si>
  <si>
    <t>Адміністрація  КП "ЖЕК"</t>
  </si>
  <si>
    <t>Запланована сума витрат ( грн) за 1рік</t>
  </si>
  <si>
    <t>Фактична сума витрат (грн) за 9 міс.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</si>
</sst>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zoomScale="60" zoomScaleNormal="59" zoomScalePageLayoutView="55" workbookViewId="0">
      <selection activeCell="E12" sqref="E12:E13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</cols>
  <sheetData>
    <row r="1" spans="1:5" ht="21" x14ac:dyDescent="0.35">
      <c r="A1" s="3"/>
      <c r="B1" s="31" t="s">
        <v>18</v>
      </c>
      <c r="C1" s="32"/>
      <c r="D1" s="2"/>
    </row>
    <row r="2" spans="1:5" ht="21" x14ac:dyDescent="0.35">
      <c r="A2" s="3"/>
      <c r="B2" s="31" t="s">
        <v>17</v>
      </c>
      <c r="C2" s="32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23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21</v>
      </c>
      <c r="C5" s="4"/>
      <c r="D5" s="1"/>
    </row>
    <row r="6" spans="1:5" ht="76.5" customHeight="1" x14ac:dyDescent="0.25">
      <c r="A6" s="26" t="s">
        <v>0</v>
      </c>
      <c r="B6" s="27" t="s">
        <v>1</v>
      </c>
      <c r="C6" s="26" t="s">
        <v>25</v>
      </c>
      <c r="D6" s="26" t="s">
        <v>2</v>
      </c>
      <c r="E6" s="28" t="s">
        <v>26</v>
      </c>
    </row>
    <row r="7" spans="1:5" ht="81" customHeight="1" x14ac:dyDescent="0.25">
      <c r="A7" s="9">
        <v>1</v>
      </c>
      <c r="B7" s="8" t="s">
        <v>19</v>
      </c>
      <c r="C7" s="10">
        <v>56980.09</v>
      </c>
      <c r="D7" s="11"/>
      <c r="E7" s="12">
        <f>2549.45+46.55+2530.18+386.23+2455.92+146.03+3311.05+3291.67+2709.19+136.36+3046.47+25.13+3472.01+140.43+3370.64+126.01+2824.79+92.56</f>
        <v>30660.670000000006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29">
        <v>0</v>
      </c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29">
        <v>0</v>
      </c>
    </row>
    <row r="10" spans="1:5" ht="33" customHeight="1" x14ac:dyDescent="0.35">
      <c r="A10" s="9">
        <v>4</v>
      </c>
      <c r="B10" s="15" t="s">
        <v>5</v>
      </c>
      <c r="C10" s="10">
        <v>3040.24</v>
      </c>
      <c r="D10" s="11"/>
      <c r="E10" s="9">
        <f>2309.18+18.76</f>
        <v>2327.94</v>
      </c>
    </row>
    <row r="11" spans="1:5" ht="112.5" hidden="1" customHeight="1" x14ac:dyDescent="0.35">
      <c r="A11" s="9">
        <v>5</v>
      </c>
      <c r="B11" s="15" t="s">
        <v>6</v>
      </c>
      <c r="C11" s="10">
        <v>0</v>
      </c>
      <c r="D11" s="11"/>
      <c r="E11" s="14">
        <v>0</v>
      </c>
    </row>
    <row r="12" spans="1:5" ht="139.5" customHeight="1" x14ac:dyDescent="0.35">
      <c r="A12" s="9">
        <v>6</v>
      </c>
      <c r="B12" s="15" t="s">
        <v>20</v>
      </c>
      <c r="C12" s="10">
        <v>37933.06</v>
      </c>
      <c r="D12" s="11"/>
      <c r="E12" s="36">
        <f>7093.94+1778.04+685.92+14182.36+318.46+7959.59+8669.53+11218.03+21224.83</f>
        <v>73130.700000000012</v>
      </c>
    </row>
    <row r="13" spans="1:5" ht="78" customHeight="1" x14ac:dyDescent="0.25">
      <c r="A13" s="9">
        <v>7</v>
      </c>
      <c r="B13" s="16" t="s">
        <v>22</v>
      </c>
      <c r="C13" s="10">
        <v>42650.28</v>
      </c>
      <c r="D13" s="11"/>
      <c r="E13" s="37"/>
    </row>
    <row r="14" spans="1:5" ht="91.5" hidden="1" customHeight="1" x14ac:dyDescent="0.25">
      <c r="A14" s="9">
        <v>8</v>
      </c>
      <c r="B14" s="8" t="s">
        <v>7</v>
      </c>
      <c r="C14" s="10">
        <v>0</v>
      </c>
      <c r="D14" s="11"/>
      <c r="E14" s="14">
        <v>0</v>
      </c>
    </row>
    <row r="15" spans="1:5" ht="36" customHeight="1" x14ac:dyDescent="0.25">
      <c r="A15" s="9">
        <v>9</v>
      </c>
      <c r="B15" s="8" t="s">
        <v>8</v>
      </c>
      <c r="C15" s="10">
        <v>47961.760000000002</v>
      </c>
      <c r="D15" s="11"/>
      <c r="E15" s="33">
        <f>3512.85+4456.54+4770.22+3790.05+4179.66+4334.47+4795.56+5276.9+5623.45</f>
        <v>40739.699999999997</v>
      </c>
    </row>
    <row r="16" spans="1:5" ht="55.5" hidden="1" customHeight="1" x14ac:dyDescent="0.35">
      <c r="A16" s="9">
        <v>10</v>
      </c>
      <c r="B16" s="15" t="s">
        <v>9</v>
      </c>
      <c r="C16" s="10"/>
      <c r="D16" s="11"/>
      <c r="E16" s="33"/>
    </row>
    <row r="17" spans="1:5" ht="69.75" customHeight="1" x14ac:dyDescent="0.35">
      <c r="A17" s="9">
        <v>11</v>
      </c>
      <c r="B17" s="15" t="s">
        <v>10</v>
      </c>
      <c r="C17" s="10">
        <v>2713.52</v>
      </c>
      <c r="D17" s="11"/>
      <c r="E17" s="33"/>
    </row>
    <row r="18" spans="1:5" ht="23.25" x14ac:dyDescent="0.35">
      <c r="A18" s="9">
        <v>12</v>
      </c>
      <c r="B18" s="13" t="s">
        <v>11</v>
      </c>
      <c r="C18" s="14">
        <v>773.77</v>
      </c>
      <c r="D18" s="11"/>
      <c r="E18" s="9">
        <f>66.39+91.96+90.31</f>
        <v>248.66</v>
      </c>
    </row>
    <row r="19" spans="1:5" ht="23.25" hidden="1" x14ac:dyDescent="0.35">
      <c r="A19" s="9">
        <v>13</v>
      </c>
      <c r="B19" s="13" t="s">
        <v>12</v>
      </c>
      <c r="C19" s="14">
        <v>0</v>
      </c>
      <c r="D19" s="11"/>
      <c r="E19" s="9">
        <v>0</v>
      </c>
    </row>
    <row r="20" spans="1:5" ht="99" customHeight="1" x14ac:dyDescent="0.35">
      <c r="A20" s="9">
        <v>14</v>
      </c>
      <c r="B20" s="15" t="s">
        <v>13</v>
      </c>
      <c r="C20" s="10">
        <v>3788.9679999999998</v>
      </c>
      <c r="D20" s="11"/>
      <c r="E20" s="9">
        <f>191.95+175.02+214.71+262.63+195.86+192.86+208.52+171.87+182.44</f>
        <v>1795.8600000000001</v>
      </c>
    </row>
    <row r="21" spans="1:5" ht="23.25" x14ac:dyDescent="0.3">
      <c r="A21" s="17">
        <v>15</v>
      </c>
      <c r="B21" s="18" t="s">
        <v>14</v>
      </c>
      <c r="C21" s="19">
        <f>SUM(C7:C20)*10%</f>
        <v>19584.168799999996</v>
      </c>
      <c r="D21" s="20">
        <f>ROUND((D7+D8+D9+D10+D11+D12+D13+D14+D15+D16+D17+D18+D19+D20)*[1]розрахунок!D42/100,3)</f>
        <v>0</v>
      </c>
      <c r="E21" s="14">
        <f>SUM(E7:E20)*10%</f>
        <v>14890.353000000001</v>
      </c>
    </row>
    <row r="22" spans="1:5" ht="23.25" x14ac:dyDescent="0.3">
      <c r="A22" s="17">
        <v>16</v>
      </c>
      <c r="B22" s="18" t="s">
        <v>15</v>
      </c>
      <c r="C22" s="17">
        <f>ROUND((C7+C8+C9+C10+C11+C12+C13+C14+C15+C16+C17+C18+C19+C20+C21)*0.2,2)</f>
        <v>43085.17</v>
      </c>
      <c r="D22" s="20">
        <f>ROUND((D7+D8+D9+D10+D11+D12+D13+D14+D15+D16+D17+D18+D19+D20+D21)*[1]розрахунок!D41/100,3)</f>
        <v>0</v>
      </c>
      <c r="E22" s="14">
        <f>SUM(E7:E21)*20%</f>
        <v>32758.776600000001</v>
      </c>
    </row>
    <row r="23" spans="1:5" ht="45" customHeight="1" x14ac:dyDescent="0.3">
      <c r="A23" s="17">
        <v>17</v>
      </c>
      <c r="B23" s="21" t="s">
        <v>16</v>
      </c>
      <c r="C23" s="22">
        <f>SUM(C7:C22)+0.01</f>
        <v>258511.03679999994</v>
      </c>
      <c r="D23" s="19">
        <f>D22+D21+D20+D19+D18+D17+D16+D15+D14+D13+D12+D11+D10+D9+D8+D7</f>
        <v>0</v>
      </c>
      <c r="E23" s="14">
        <f>SUM(E7:E22)</f>
        <v>196552.65960000001</v>
      </c>
    </row>
    <row r="24" spans="1:5" ht="23.25" x14ac:dyDescent="0.35">
      <c r="A24" s="35" t="s">
        <v>24</v>
      </c>
      <c r="B24" s="35"/>
      <c r="C24" s="35"/>
      <c r="D24" s="35"/>
      <c r="E24" s="23"/>
    </row>
    <row r="25" spans="1:5" ht="23.25" x14ac:dyDescent="0.35">
      <c r="A25" s="30"/>
      <c r="B25" s="30"/>
      <c r="C25" s="30"/>
      <c r="D25" s="30"/>
      <c r="E25" s="23"/>
    </row>
    <row r="26" spans="1:5" ht="23.25" x14ac:dyDescent="0.35">
      <c r="A26" s="30"/>
      <c r="B26" s="30"/>
      <c r="C26" s="30"/>
      <c r="D26" s="30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5:E17"/>
    <mergeCell ref="A4:D4"/>
    <mergeCell ref="A24:D24"/>
    <mergeCell ref="E12:E13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KOTENKO</cp:lastModifiedBy>
  <cp:lastPrinted>2020-05-04T07:34:58Z</cp:lastPrinted>
  <dcterms:created xsi:type="dcterms:W3CDTF">2020-04-09T12:14:42Z</dcterms:created>
  <dcterms:modified xsi:type="dcterms:W3CDTF">2020-05-04T07:35:04Z</dcterms:modified>
</cp:coreProperties>
</file>