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2" i="2"/>
  <c r="E7" i="2"/>
  <c r="E15" i="2"/>
  <c r="E10" i="2" l="1"/>
  <c r="E18" i="2"/>
  <c r="A5" i="2" l="1"/>
  <c r="C21" i="2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<sst xmlns="http://schemas.openxmlformats.org/spreadsheetml/2006/main" count="27" uniqueCount="27">
  <si>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</si>
  <si>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</si>
  <si>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</si>
  <si>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</si>
  <si>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</si>
  <si>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</si>
  <si>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</si>
  <si>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</si>
  <si>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</si>
  <si>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</si>
  <si>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</si>
  <si>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</si>
  <si>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</si>
  <si>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</si>
  <si>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</si>
  <si>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</si>
  <si>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</si>
  <si>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</si>
  <si>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</si>
  <si>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</si>
  <si>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</si>
  <si>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Обслуговування вентиляційних каналів</t>
  </si>
  <si>
    <t>м. Канів вул. Героїв Дніпра буд 15</t>
  </si>
  <si>
    <t>ЗВІТ ПРО ВИКОНАННЯ КОШТОРИСУ
витрат на утримання багатоквартирного будинку та 
прибудинкової території за 9 місяців (липень 2019р. - березень 2020р.)</t>
  </si>
  <si>
    <t>Адміністрація КП "ЖЕК"</t>
  </si>
  <si>
    <t>Запланована сума витрат ( грн) за 1 рік</t>
  </si>
  <si>
    <t>Фактична сума витрат (грн) за 9міс.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</si>
</sst>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topLeftCell="A15" zoomScale="60" zoomScaleNormal="59" zoomScalePageLayoutView="55" workbookViewId="0">
      <selection activeCell="A19" sqref="A19:XFD19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5" max="15" width="17.42578125" customWidth="1"/>
    <col min="16" max="16" width="12.42578125" customWidth="1"/>
  </cols>
  <sheetData>
    <row r="1" spans="1:5" ht="21" x14ac:dyDescent="0.35">
      <c r="A1" s="3"/>
      <c r="B1" s="31" t="s">
        <v>17</v>
      </c>
      <c r="C1" s="32"/>
      <c r="D1" s="2"/>
    </row>
    <row r="2" spans="1:5" ht="21" x14ac:dyDescent="0.35">
      <c r="A2" s="3"/>
      <c r="B2" s="31" t="s">
        <v>16</v>
      </c>
      <c r="C2" s="32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22</v>
      </c>
      <c r="C5" s="4"/>
      <c r="D5" s="1"/>
    </row>
    <row r="6" spans="1:5" ht="76.5" customHeight="1" x14ac:dyDescent="0.25">
      <c r="A6" s="26" t="s">
        <v>0</v>
      </c>
      <c r="B6" s="27" t="s">
        <v>1</v>
      </c>
      <c r="C6" s="26" t="s">
        <v>25</v>
      </c>
      <c r="D6" s="26" t="s">
        <v>2</v>
      </c>
      <c r="E6" s="28" t="s">
        <v>26</v>
      </c>
    </row>
    <row r="7" spans="1:5" ht="81" customHeight="1" x14ac:dyDescent="0.25">
      <c r="A7" s="9">
        <v>1</v>
      </c>
      <c r="B7" s="8" t="s">
        <v>18</v>
      </c>
      <c r="C7" s="10">
        <v>56702.93</v>
      </c>
      <c r="D7" s="11"/>
      <c r="E7" s="12">
        <f>2533.96+69.71+2514.81+1489.51+2441+351.95+3187.57+1056.17+2692.73+225.23+3027.97+507.58+3450.91+208.07+3350.16+196.38+2807.63+91.99</f>
        <v>30203.330000000005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9"/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9"/>
    </row>
    <row r="10" spans="1:5" ht="33" customHeight="1" x14ac:dyDescent="0.35">
      <c r="A10" s="9">
        <v>4</v>
      </c>
      <c r="B10" s="15" t="s">
        <v>21</v>
      </c>
      <c r="C10" s="10">
        <v>3040.24</v>
      </c>
      <c r="D10" s="11"/>
      <c r="E10" s="9">
        <f>660.88+1510.96+2040.67+18.64</f>
        <v>4231.1500000000005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139.5" customHeight="1" x14ac:dyDescent="0.35">
      <c r="A12" s="9">
        <v>6</v>
      </c>
      <c r="B12" s="15" t="s">
        <v>19</v>
      </c>
      <c r="C12" s="10">
        <v>42555.07</v>
      </c>
      <c r="D12" s="11"/>
      <c r="E12" s="33">
        <f>2820.16+4366.57+4678.92+3266.23+2634.37+2442.85+2097.54+8365.23+659.2</f>
        <v>31331.07</v>
      </c>
    </row>
    <row r="13" spans="1:5" ht="78" customHeight="1" x14ac:dyDescent="0.25">
      <c r="A13" s="9">
        <v>7</v>
      </c>
      <c r="B13" s="16" t="s">
        <v>20</v>
      </c>
      <c r="C13" s="10">
        <v>37791.65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36" customHeight="1" x14ac:dyDescent="0.25">
      <c r="A15" s="9">
        <v>9</v>
      </c>
      <c r="B15" s="8" t="s">
        <v>7</v>
      </c>
      <c r="C15" s="10">
        <v>46827.45</v>
      </c>
      <c r="D15" s="11"/>
      <c r="E15" s="33">
        <f>4289.93+3140.9+4760.78+3344.05+3559.94+3775.78+5223.73+4571.23+4881.75</f>
        <v>37548.089999999997</v>
      </c>
    </row>
    <row r="16" spans="1:5" ht="55.5" hidden="1" customHeight="1" x14ac:dyDescent="0.35">
      <c r="A16" s="9">
        <v>10</v>
      </c>
      <c r="B16" s="15" t="s">
        <v>8</v>
      </c>
      <c r="C16" s="10">
        <v>0</v>
      </c>
      <c r="D16" s="11"/>
      <c r="E16" s="33"/>
    </row>
    <row r="17" spans="1:5" ht="69.75" customHeight="1" x14ac:dyDescent="0.35">
      <c r="A17" s="9">
        <v>11</v>
      </c>
      <c r="B17" s="15" t="s">
        <v>9</v>
      </c>
      <c r="C17" s="10">
        <v>3032.08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773.77</v>
      </c>
      <c r="D18" s="11"/>
      <c r="E18" s="9">
        <f>66.39+91.96+90.31</f>
        <v>248.66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14"/>
    </row>
    <row r="20" spans="1:5" ht="99" customHeight="1" x14ac:dyDescent="0.35">
      <c r="A20" s="9">
        <v>14</v>
      </c>
      <c r="B20" s="15" t="s">
        <v>12</v>
      </c>
      <c r="C20" s="10">
        <v>2116.1799999999998</v>
      </c>
      <c r="D20" s="11"/>
      <c r="E20" s="9">
        <f>174.66+205.6+177.22+223.15+175.24+170.87+203.56+170.17+138.52</f>
        <v>1638.99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19283.939999999999</v>
      </c>
      <c r="D21" s="20">
        <f>ROUND((D7+D8+D9+D10+D11+D12+D13+D14+D15+D16+D17+D18+D19+D20)*[1]розрахунок!D42/100,3)</f>
        <v>0</v>
      </c>
      <c r="E21" s="14">
        <f>SUM(E7:E20)*10%</f>
        <v>10520.129000000001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42424.66</v>
      </c>
      <c r="D22" s="20">
        <f>ROUND((D7+D8+D9+D10+D11+D12+D13+D14+D15+D16+D17+D18+D19+D20+D21)*[1]розрахунок!D41/100,3)</f>
        <v>0</v>
      </c>
      <c r="E22" s="14">
        <f>SUM(E7:E21)*20%</f>
        <v>23144.283800000005</v>
      </c>
    </row>
    <row r="23" spans="1:5" ht="45" customHeight="1" x14ac:dyDescent="0.3">
      <c r="A23" s="17">
        <v>17</v>
      </c>
      <c r="B23" s="21" t="s">
        <v>15</v>
      </c>
      <c r="C23" s="22">
        <f>SUM(C7:C22)+0.01</f>
        <v>254547.97999999995</v>
      </c>
      <c r="D23" s="19">
        <f>D22+D21+D20+D19+D18+D17+D16+D15+D14+D13+D12+D11+D10+D9+D8+D7</f>
        <v>0</v>
      </c>
      <c r="E23" s="14">
        <f>SUM(E7:E22)</f>
        <v>138865.70280000003</v>
      </c>
    </row>
    <row r="24" spans="1:5" ht="23.25" x14ac:dyDescent="0.35">
      <c r="A24" s="35" t="s">
        <v>24</v>
      </c>
      <c r="B24" s="35"/>
      <c r="C24" s="35"/>
      <c r="D24" s="35"/>
      <c r="E24" s="23"/>
    </row>
    <row r="25" spans="1:5" ht="23.25" x14ac:dyDescent="0.35">
      <c r="A25" s="30"/>
      <c r="B25" s="30"/>
      <c r="C25" s="30"/>
      <c r="D25" s="30"/>
      <c r="E25" s="23"/>
    </row>
    <row r="26" spans="1:5" ht="23.25" x14ac:dyDescent="0.35">
      <c r="A26" s="30"/>
      <c r="B26" s="30"/>
      <c r="C26" s="30"/>
      <c r="D26" s="30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2020-05-04T07:50:28Z</cp:lastPrinted>
  <dcterms:created xsi:type="dcterms:W3CDTF">2020-04-09T12:14:42Z</dcterms:created>
  <dcterms:modified xsi:type="dcterms:W3CDTF">2020-05-04T07:54:10Z</dcterms:modified>
</cp:coreProperties>
</file>