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оутбук\AppData\Local\Microsoft\Windows\INetCache\Content.Outlook\ELLRD30D\"/>
    </mc:Choice>
  </mc:AlternateContent>
  <bookViews>
    <workbookView xWindow="-120" yWindow="-120" windowWidth="19320" windowHeight="10440"/>
  </bookViews>
  <sheets>
    <sheet name="Лист2" sheetId="2" r:id="rId1"/>
    <sheet name="Лист3" sheetId="3" r:id="rId2"/>
  </sheets>
  <externalReferences>
    <externalReference r:id="rId3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E12" i="2"/>
  <c r="E7" i="2"/>
  <c r="E15" i="2"/>
  <c r="E18" i="2" l="1"/>
  <c r="E10" i="2"/>
  <c r="C21" i="2" l="1"/>
  <c r="C22" i="2" l="1"/>
  <c r="C23" i="2" s="1"/>
  <c r="A5" i="2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<sst xmlns="http://schemas.openxmlformats.org/spreadsheetml/2006/main" count="26" uniqueCount="26">
  <si>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</si>
  <si>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</si>
  <si>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</si>
  <si>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</si>
  <si>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</si>
  <si>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</si>
  <si>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</si>
  <si>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</si>
  <si>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</si>
  <si>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</si>
  <si>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</si>
  <si>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</si>
  <si>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</si>
  <si>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</si>
  <si>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</si>
  <si>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</si>
  <si>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</si>
  <si>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</si>
  <si>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</si>
  <si>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</si>
  <si>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</si>
  <si>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м. Канів вул. Пилипенка буд 18</t>
  </si>
  <si>
    <t>Поточний ремонт внутрішньобудинкових систем:водопостачання, водовідведення, теплопостачання</t>
  </si>
  <si>
    <t>ЗВІТ ПРО ВИКОНАННЯ КОШТОРИСУ
витрат на утримання багатоквартирного будинку та 
прибудинкової території за 9 місяців(липень 2019р-березень 2020р)</t>
  </si>
  <si>
    <t>Запланована сума витрат ЗА 12 місяців    (гривень)</t>
  </si>
  <si>
    <t>Фактична сума витрат за 9 місяців    (гривень)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</si>
</sst>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="60" zoomScaleNormal="59" zoomScalePageLayoutView="55" workbookViewId="0">
      <selection activeCell="A23" sqref="A23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1" max="11" width="12.28515625" customWidth="1"/>
  </cols>
  <sheetData>
    <row r="1" spans="1:11" ht="21" x14ac:dyDescent="0.35">
      <c r="A1" s="3"/>
      <c r="B1" s="33" t="s">
        <v>18</v>
      </c>
      <c r="C1" s="34"/>
      <c r="D1" s="2"/>
    </row>
    <row r="2" spans="1:11" ht="21" x14ac:dyDescent="0.35">
      <c r="A2" s="3"/>
      <c r="B2" s="33" t="s">
        <v>17</v>
      </c>
      <c r="C2" s="34"/>
      <c r="D2" s="2"/>
    </row>
    <row r="3" spans="1:11" ht="18.75" x14ac:dyDescent="0.3">
      <c r="A3" s="3"/>
      <c r="B3" s="6"/>
      <c r="C3" s="7"/>
      <c r="D3" s="2"/>
    </row>
    <row r="4" spans="1:11" ht="69" customHeight="1" x14ac:dyDescent="0.25">
      <c r="A4" s="36" t="s">
        <v>23</v>
      </c>
      <c r="B4" s="36"/>
      <c r="C4" s="36"/>
      <c r="D4" s="36"/>
    </row>
    <row r="5" spans="1:11" ht="20.25" x14ac:dyDescent="0.3">
      <c r="A5" s="24" t="str">
        <f>[1]Характеристика!A6</f>
        <v>Адреса</v>
      </c>
      <c r="B5" s="25" t="s">
        <v>21</v>
      </c>
      <c r="C5" s="4"/>
      <c r="D5" s="1"/>
    </row>
    <row r="6" spans="1:11" ht="87.75" customHeight="1" x14ac:dyDescent="0.25">
      <c r="A6" s="26" t="s">
        <v>0</v>
      </c>
      <c r="B6" s="27" t="s">
        <v>1</v>
      </c>
      <c r="C6" s="26" t="s">
        <v>24</v>
      </c>
      <c r="D6" s="26" t="s">
        <v>2</v>
      </c>
      <c r="E6" s="28" t="s">
        <v>25</v>
      </c>
    </row>
    <row r="7" spans="1:11" ht="81" customHeight="1" x14ac:dyDescent="0.25">
      <c r="A7" s="9">
        <v>1</v>
      </c>
      <c r="B7" s="8" t="s">
        <v>19</v>
      </c>
      <c r="C7" s="10">
        <v>45575.37</v>
      </c>
      <c r="D7" s="11"/>
      <c r="E7" s="12">
        <f>2874.94+29.82+1905.26+39.31+1702.98+93.58+3412.04+111.77+3167.98+87.38+1952.1+7.58+3674.79+89.98+2159.82+80.74+1810.05+208.86</f>
        <v>23408.98</v>
      </c>
    </row>
    <row r="8" spans="1:11" ht="28.5" hidden="1" customHeight="1" x14ac:dyDescent="0.35">
      <c r="A8" s="9">
        <v>2</v>
      </c>
      <c r="B8" s="13" t="s">
        <v>3</v>
      </c>
      <c r="C8" s="14">
        <v>0</v>
      </c>
      <c r="D8" s="11"/>
      <c r="E8" s="29">
        <v>0</v>
      </c>
    </row>
    <row r="9" spans="1:11" ht="26.25" hidden="1" customHeight="1" x14ac:dyDescent="0.35">
      <c r="A9" s="9">
        <v>3</v>
      </c>
      <c r="B9" s="15" t="s">
        <v>4</v>
      </c>
      <c r="C9" s="10">
        <v>0</v>
      </c>
      <c r="D9" s="11"/>
      <c r="E9" s="29">
        <v>0</v>
      </c>
    </row>
    <row r="10" spans="1:11" ht="33" customHeight="1" x14ac:dyDescent="0.35">
      <c r="A10" s="9">
        <v>2</v>
      </c>
      <c r="B10" s="15" t="s">
        <v>5</v>
      </c>
      <c r="C10" s="10">
        <v>2605.92</v>
      </c>
      <c r="D10" s="11"/>
      <c r="E10" s="9">
        <f>2018.56+86.59+12.02</f>
        <v>2117.17</v>
      </c>
    </row>
    <row r="11" spans="1:11" ht="112.5" hidden="1" customHeight="1" x14ac:dyDescent="0.35">
      <c r="A11" s="9">
        <v>5</v>
      </c>
      <c r="B11" s="15" t="s">
        <v>6</v>
      </c>
      <c r="C11" s="10">
        <v>0</v>
      </c>
      <c r="D11" s="11"/>
      <c r="E11" s="14">
        <v>0</v>
      </c>
      <c r="K11" s="30"/>
    </row>
    <row r="12" spans="1:11" ht="139.5" customHeight="1" x14ac:dyDescent="0.35">
      <c r="A12" s="9">
        <v>3</v>
      </c>
      <c r="B12" s="15" t="s">
        <v>20</v>
      </c>
      <c r="C12" s="10">
        <v>22077.54</v>
      </c>
      <c r="D12" s="11"/>
      <c r="E12" s="38">
        <f>300.71+319.35+439.52+597.45+4580.38+4132.52+4220.25+363.99+396.6</f>
        <v>15350.77</v>
      </c>
      <c r="K12" s="30"/>
    </row>
    <row r="13" spans="1:11" ht="78" customHeight="1" x14ac:dyDescent="0.25">
      <c r="A13" s="9">
        <v>4</v>
      </c>
      <c r="B13" s="16" t="s">
        <v>22</v>
      </c>
      <c r="C13" s="10">
        <v>31498.23</v>
      </c>
      <c r="D13" s="11"/>
      <c r="E13" s="39"/>
      <c r="K13" s="30"/>
    </row>
    <row r="14" spans="1:11" ht="91.5" hidden="1" customHeight="1" x14ac:dyDescent="0.25">
      <c r="A14" s="9">
        <v>8</v>
      </c>
      <c r="B14" s="8" t="s">
        <v>7</v>
      </c>
      <c r="C14" s="10">
        <v>0</v>
      </c>
      <c r="D14" s="11"/>
      <c r="E14" s="14">
        <v>0</v>
      </c>
      <c r="K14" s="30"/>
    </row>
    <row r="15" spans="1:11" ht="36" customHeight="1" x14ac:dyDescent="0.25">
      <c r="A15" s="9">
        <v>5</v>
      </c>
      <c r="B15" s="8" t="s">
        <v>8</v>
      </c>
      <c r="C15" s="10">
        <v>32454.74</v>
      </c>
      <c r="D15" s="11"/>
      <c r="E15" s="35">
        <f>5334.36+2972.33+3227.64+2446.03+3937.57+3371.86+3743.26+2854.06+4763.61</f>
        <v>32650.720000000005</v>
      </c>
      <c r="K15" s="30"/>
    </row>
    <row r="16" spans="1:11" ht="55.5" customHeight="1" x14ac:dyDescent="0.35">
      <c r="A16" s="9">
        <v>6</v>
      </c>
      <c r="B16" s="15" t="s">
        <v>9</v>
      </c>
      <c r="C16" s="10">
        <v>0</v>
      </c>
      <c r="D16" s="11"/>
      <c r="E16" s="35"/>
      <c r="K16" s="30"/>
    </row>
    <row r="17" spans="1:11" ht="69.75" customHeight="1" x14ac:dyDescent="0.35">
      <c r="A17" s="9">
        <v>7</v>
      </c>
      <c r="B17" s="15" t="s">
        <v>10</v>
      </c>
      <c r="C17" s="10">
        <v>8258.4</v>
      </c>
      <c r="D17" s="11"/>
      <c r="E17" s="35"/>
      <c r="K17" s="30"/>
    </row>
    <row r="18" spans="1:11" ht="23.25" x14ac:dyDescent="0.35">
      <c r="A18" s="9">
        <v>8</v>
      </c>
      <c r="B18" s="13" t="s">
        <v>11</v>
      </c>
      <c r="C18" s="14">
        <v>541.64</v>
      </c>
      <c r="D18" s="11"/>
      <c r="E18" s="9">
        <f>63.72+2.83+64.91</f>
        <v>131.45999999999998</v>
      </c>
      <c r="K18" s="30"/>
    </row>
    <row r="19" spans="1:11" ht="23.25" hidden="1" x14ac:dyDescent="0.35">
      <c r="A19" s="31">
        <v>13</v>
      </c>
      <c r="B19" s="13" t="s">
        <v>12</v>
      </c>
      <c r="C19" s="14">
        <v>0</v>
      </c>
      <c r="D19" s="11"/>
      <c r="E19" s="9">
        <v>0</v>
      </c>
      <c r="K19" s="30"/>
    </row>
    <row r="20" spans="1:11" ht="99" customHeight="1" x14ac:dyDescent="0.35">
      <c r="A20" s="9">
        <v>9</v>
      </c>
      <c r="B20" s="15" t="s">
        <v>13</v>
      </c>
      <c r="C20" s="10">
        <v>8464.7199999999993</v>
      </c>
      <c r="D20" s="11"/>
      <c r="E20" s="9">
        <f>648.48+565.83+599.84+902.9+795.47+849.26+935.04+803.2+782.12</f>
        <v>6882.14</v>
      </c>
    </row>
    <row r="21" spans="1:11" ht="23.25" x14ac:dyDescent="0.3">
      <c r="A21" s="17">
        <v>10</v>
      </c>
      <c r="B21" s="18" t="s">
        <v>14</v>
      </c>
      <c r="C21" s="19">
        <f>SUM(C7:C20)*10%</f>
        <v>15147.656000000001</v>
      </c>
      <c r="D21" s="20">
        <f>ROUND((D7+D8+D9+D10+D11+D12+D13+D14+D15+D16+D17+D18+D19+D20)*[1]розрахунок!D42/100,3)</f>
        <v>0</v>
      </c>
      <c r="E21" s="14">
        <f>SUM(E7:E20)*10%</f>
        <v>8054.1240000000007</v>
      </c>
    </row>
    <row r="22" spans="1:11" ht="23.25" x14ac:dyDescent="0.3">
      <c r="A22" s="17">
        <v>11</v>
      </c>
      <c r="B22" s="18" t="s">
        <v>15</v>
      </c>
      <c r="C22" s="17">
        <f>ROUND((C7+C8+C9+C10+C11+C12+C13+C14+C15+C16+C17+C18+C19+C20+C21)*0.2,2)</f>
        <v>33324.839999999997</v>
      </c>
      <c r="D22" s="20">
        <f>ROUND((D7+D8+D9+D10+D11+D12+D13+D14+D15+D16+D17+D18+D19+D20+D21)*[1]розрахунок!D41/100,3)</f>
        <v>0</v>
      </c>
      <c r="E22" s="14">
        <f>SUM(E7:E21)*20%</f>
        <v>17719.072800000002</v>
      </c>
    </row>
    <row r="23" spans="1:11" ht="45" customHeight="1" x14ac:dyDescent="0.3">
      <c r="A23" s="17">
        <v>12</v>
      </c>
      <c r="B23" s="21" t="s">
        <v>16</v>
      </c>
      <c r="C23" s="22">
        <f>SUM(C7:C22)</f>
        <v>199949.05599999998</v>
      </c>
      <c r="D23" s="19">
        <f>D22+D21+D20+D19+D18+D17+D16+D15+D14+D13+D12+D11+D10+D9+D8+D7</f>
        <v>0</v>
      </c>
      <c r="E23" s="14">
        <f>SUM(E7:E22)</f>
        <v>106314.4368</v>
      </c>
    </row>
    <row r="24" spans="1:11" ht="23.25" x14ac:dyDescent="0.35">
      <c r="A24" s="37"/>
      <c r="B24" s="37"/>
      <c r="C24" s="37"/>
      <c r="D24" s="37"/>
      <c r="E24" s="23"/>
    </row>
    <row r="25" spans="1:11" ht="23.25" x14ac:dyDescent="0.35">
      <c r="A25" s="32"/>
      <c r="B25" s="32"/>
      <c r="C25" s="32"/>
      <c r="D25" s="32"/>
      <c r="E25" s="23"/>
    </row>
    <row r="26" spans="1:11" ht="23.25" x14ac:dyDescent="0.35">
      <c r="A26" s="32"/>
      <c r="B26" s="32"/>
      <c r="C26" s="32"/>
      <c r="D26" s="32"/>
      <c r="E26" s="23"/>
    </row>
    <row r="27" spans="1:11" ht="19.5" customHeight="1" x14ac:dyDescent="0.25">
      <c r="A27" s="5"/>
      <c r="B27" s="5"/>
      <c r="C27" s="5"/>
      <c r="D27" s="5"/>
    </row>
    <row r="28" spans="1:11" ht="15.75" hidden="1" x14ac:dyDescent="0.25">
      <c r="A28" s="3"/>
      <c r="B28" s="1"/>
      <c r="C28" s="1"/>
      <c r="D28" s="1"/>
    </row>
    <row r="29" spans="1:11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5:E17"/>
    <mergeCell ref="A4:D4"/>
    <mergeCell ref="A24:D24"/>
    <mergeCell ref="E12:E13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Ноутбук</cp:lastModifiedBy>
  <cp:lastPrinted>2020-05-25T07:59:17Z</cp:lastPrinted>
  <dcterms:created xsi:type="dcterms:W3CDTF">2020-04-09T12:14:42Z</dcterms:created>
  <dcterms:modified xsi:type="dcterms:W3CDTF">2020-06-02T05:42:00Z</dcterms:modified>
</cp:coreProperties>
</file>