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jstry\ЗАГАЛЬНІ ДОКУМЕНТИ\ЗВІТ\2020\до 30.06\"/>
    </mc:Choice>
  </mc:AlternateContent>
  <bookViews>
    <workbookView xWindow="-120" yWindow="-120" windowWidth="1944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12" i="2"/>
  <c r="E7" i="2"/>
  <c r="E15" i="2"/>
  <c r="E18" i="2" l="1"/>
  <c r="E10" i="2"/>
  <c r="C23" i="2" l="1"/>
  <c r="C22" i="2"/>
  <c r="C21" i="2" l="1"/>
  <c r="A5" i="2" l="1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<sst xmlns="http://schemas.openxmlformats.org/spreadsheetml/2006/main" count="27" uniqueCount="27">
  <si>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</si>
  <si>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</si>
  <si>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</si>
  <si>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</si>
  <si>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</si>
  <si>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</si>
  <si>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</si>
  <si>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</si>
  <si>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</si>
  <si>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</si>
  <si>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</si>
  <si>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</si>
  <si>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</si>
  <si>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</si>
  <si>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</si>
  <si>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</si>
  <si>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</si>
  <si>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</si>
  <si>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</si>
  <si>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</si>
  <si>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</si>
  <si>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</si>
  <si>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ЗВІТ ПРО ВИКОНАННЯ КОШТОРИСУ
витрат на утримання багатоквартирного будинку та 
прибудинкової території за 9 місяців (вересень 2019 р - травень 2020 р)</t>
  </si>
  <si>
    <t>Поточний ремонт внутрішньобудинкових систем:водопостачання, водовідведення, теплопостачання</t>
  </si>
  <si>
    <t>м. Канів вул. О. Кошового буд 10</t>
  </si>
  <si>
    <t>Фактична сума витрат за 9 місяців, грн.</t>
  </si>
  <si>
    <t>Запланована сума витрат за 12 місяців, 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</si>
</sst>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zoomScale="60" zoomScaleNormal="59" zoomScalePageLayoutView="55" workbookViewId="0">
      <selection activeCell="C6" sqref="C6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0" t="s">
        <v>17</v>
      </c>
      <c r="C1" s="31"/>
      <c r="D1" s="2"/>
    </row>
    <row r="2" spans="1:14" ht="21" x14ac:dyDescent="0.35">
      <c r="A2" s="3"/>
      <c r="B2" s="30" t="s">
        <v>16</v>
      </c>
      <c r="C2" s="31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4" t="s">
        <v>22</v>
      </c>
      <c r="B4" s="34"/>
      <c r="C4" s="34"/>
      <c r="D4" s="34"/>
    </row>
    <row r="5" spans="1:14" ht="20.25" x14ac:dyDescent="0.3">
      <c r="A5" s="24" t="str">
        <f>[1]Характеристика!A6</f>
        <v>Адреса</v>
      </c>
      <c r="B5" s="25" t="s">
        <v>24</v>
      </c>
      <c r="C5" s="4"/>
      <c r="D5" s="1"/>
    </row>
    <row r="6" spans="1:14" ht="76.5" customHeight="1" x14ac:dyDescent="0.25">
      <c r="A6" s="26" t="s">
        <v>0</v>
      </c>
      <c r="B6" s="27" t="s">
        <v>1</v>
      </c>
      <c r="C6" s="26" t="s">
        <v>26</v>
      </c>
      <c r="D6" s="26" t="s">
        <v>2</v>
      </c>
      <c r="E6" s="37" t="s">
        <v>25</v>
      </c>
      <c r="N6">
        <v>11925.99</v>
      </c>
    </row>
    <row r="7" spans="1:14" ht="81" customHeight="1" x14ac:dyDescent="0.25">
      <c r="A7" s="9">
        <v>1</v>
      </c>
      <c r="B7" s="8" t="s">
        <v>18</v>
      </c>
      <c r="C7" s="10">
        <v>55049.440000000002</v>
      </c>
      <c r="D7" s="11"/>
      <c r="E7" s="12">
        <f>6988.39+149.31+3812.43+393.38+2770.01+209.22+3114.87+12.1+3549.95+174.9+3446.3+128.83+2888.2+1826.63+4407.04+88.28+803.92+264.12</f>
        <v>35027.880000000005</v>
      </c>
      <c r="N7">
        <v>8738.15</v>
      </c>
    </row>
    <row r="8" spans="1:14" ht="28.5" hidden="1" customHeight="1" x14ac:dyDescent="0.35">
      <c r="A8" s="9">
        <v>2</v>
      </c>
      <c r="B8" s="13" t="s">
        <v>3</v>
      </c>
      <c r="C8" s="14">
        <v>0</v>
      </c>
      <c r="D8" s="11"/>
      <c r="E8" s="36"/>
    </row>
    <row r="9" spans="1:14" ht="26.25" hidden="1" customHeight="1" x14ac:dyDescent="0.35">
      <c r="A9" s="9">
        <v>3</v>
      </c>
      <c r="B9" s="15" t="s">
        <v>4</v>
      </c>
      <c r="C9" s="10">
        <v>0</v>
      </c>
      <c r="D9" s="11"/>
      <c r="E9" s="33"/>
    </row>
    <row r="10" spans="1:14" ht="33" customHeight="1" x14ac:dyDescent="0.35">
      <c r="A10" s="9">
        <v>4</v>
      </c>
      <c r="B10" s="15" t="s">
        <v>20</v>
      </c>
      <c r="C10" s="10">
        <v>3040.24</v>
      </c>
      <c r="D10" s="11"/>
      <c r="E10" s="9">
        <f>19.18</f>
        <v>19.18</v>
      </c>
      <c r="N10">
        <v>8444.35</v>
      </c>
    </row>
    <row r="11" spans="1:14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14" ht="139.5" customHeight="1" x14ac:dyDescent="0.35">
      <c r="A12" s="9">
        <v>6</v>
      </c>
      <c r="B12" s="15" t="s">
        <v>19</v>
      </c>
      <c r="C12" s="10">
        <v>81223.78</v>
      </c>
      <c r="D12" s="11"/>
      <c r="E12" s="32">
        <f>914.14+680.78+1295.05+813.27+788+5507.44+6796.89+586.24+5459.39</f>
        <v>22841.200000000001</v>
      </c>
      <c r="N12">
        <v>9262.59</v>
      </c>
    </row>
    <row r="13" spans="1:14" ht="78" customHeight="1" x14ac:dyDescent="0.25">
      <c r="A13" s="9">
        <v>7</v>
      </c>
      <c r="B13" s="16" t="s">
        <v>23</v>
      </c>
      <c r="C13" s="10">
        <v>16614.14</v>
      </c>
      <c r="D13" s="11"/>
      <c r="E13" s="33"/>
      <c r="N13">
        <v>9197.5499999999993</v>
      </c>
    </row>
    <row r="14" spans="1:14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14" ht="52.5" customHeight="1" x14ac:dyDescent="0.25">
      <c r="A15" s="9">
        <v>9</v>
      </c>
      <c r="B15" s="8" t="s">
        <v>7</v>
      </c>
      <c r="C15" s="10">
        <v>48991.7</v>
      </c>
      <c r="D15" s="11"/>
      <c r="E15" s="28">
        <f>3816.2+3781.17+4070.56+5239.46+4595.33+4938.37+5224.44+5289.64+6034.76</f>
        <v>42989.93</v>
      </c>
      <c r="N15">
        <v>14106.5</v>
      </c>
    </row>
    <row r="16" spans="1:14" ht="12.75" hidden="1" customHeight="1" x14ac:dyDescent="0.35">
      <c r="A16" s="9">
        <v>10</v>
      </c>
      <c r="B16" s="15" t="s">
        <v>8</v>
      </c>
      <c r="C16" s="10">
        <v>0</v>
      </c>
      <c r="D16" s="11"/>
      <c r="E16" s="28"/>
    </row>
    <row r="17" spans="1:15" ht="69.75" customHeight="1" x14ac:dyDescent="0.35">
      <c r="A17" s="9">
        <v>11</v>
      </c>
      <c r="B17" s="15" t="s">
        <v>9</v>
      </c>
      <c r="C17" s="10">
        <v>5341</v>
      </c>
      <c r="D17" s="11"/>
      <c r="E17" s="14">
        <v>0</v>
      </c>
      <c r="N17">
        <v>16919.52</v>
      </c>
    </row>
    <row r="18" spans="1:15" ht="23.25" x14ac:dyDescent="0.35">
      <c r="A18" s="9">
        <v>12</v>
      </c>
      <c r="B18" s="13" t="s">
        <v>10</v>
      </c>
      <c r="C18" s="14">
        <v>773.77</v>
      </c>
      <c r="D18" s="11"/>
      <c r="E18" s="9">
        <f>17.04+92.15</f>
        <v>109.19</v>
      </c>
      <c r="N18">
        <v>10471.370000000001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1954.95</v>
      </c>
      <c r="D20" s="11"/>
      <c r="E20" s="9">
        <f>57.94+70.38+82.47+82.9+89.37+66.37+91.22+100.17+57.84</f>
        <v>698.66</v>
      </c>
      <c r="N20">
        <v>12620.04</v>
      </c>
    </row>
    <row r="21" spans="1:15" ht="23.25" x14ac:dyDescent="0.3">
      <c r="A21" s="17">
        <v>15</v>
      </c>
      <c r="B21" s="18" t="s">
        <v>13</v>
      </c>
      <c r="C21" s="19">
        <f>(C7+C8+C9+C10+C11+C12+C13+C14+C15+C16+C17+C18+C19+C20)*10%</f>
        <v>21298.902000000002</v>
      </c>
      <c r="D21" s="20">
        <f>ROUND((D7+D8+D9+D10+D11+D12+D13+D14+D15+D16+D17+D18+D19+D20)*[1]розрахунок!D42/100,3)</f>
        <v>0</v>
      </c>
      <c r="E21" s="14">
        <f>SUM(E7:E20)*10%</f>
        <v>10168.604000000001</v>
      </c>
    </row>
    <row r="22" spans="1:15" ht="23.25" x14ac:dyDescent="0.3">
      <c r="A22" s="17">
        <v>16</v>
      </c>
      <c r="B22" s="18" t="s">
        <v>14</v>
      </c>
      <c r="C22" s="19">
        <f>ROUND((C7+C8+C9+C10+C11+C12+C13+C14+C15+C16+C17+C18+C19+C20+C21)*0.2,2)+0.01</f>
        <v>46857.590000000004</v>
      </c>
      <c r="D22" s="20">
        <f>ROUND((D7+D8+D9+D10+D11+D12+D13+D14+D15+D16+D17+D18+D19+D20+D21)*[1]розрахунок!D41/100,3)</f>
        <v>0</v>
      </c>
      <c r="E22" s="14">
        <f>SUM(E7:E21)*20%</f>
        <v>22370.928800000005</v>
      </c>
    </row>
    <row r="23" spans="1:15" ht="45" customHeight="1" x14ac:dyDescent="0.3">
      <c r="A23" s="17">
        <v>17</v>
      </c>
      <c r="B23" s="21" t="s">
        <v>15</v>
      </c>
      <c r="C23" s="22">
        <f>SUM(C7:C22)+0.01</f>
        <v>281145.522</v>
      </c>
      <c r="D23" s="19">
        <f>D22+D21+D20+D19+D18+D17+D16+D15+D14+D13+D12+D11+D10+D9+D8+D7</f>
        <v>0</v>
      </c>
      <c r="E23" s="14">
        <f>SUM(E7:E22)</f>
        <v>134225.57280000002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29" t="s">
        <v>21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A4:D4"/>
    <mergeCell ref="A24:D24"/>
    <mergeCell ref="E8:E9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Ноутбук</cp:lastModifiedBy>
  <cp:lastPrinted>2020-06-30T10:14:47Z</cp:lastPrinted>
  <dcterms:created xsi:type="dcterms:W3CDTF">2020-04-09T12:14:42Z</dcterms:created>
  <dcterms:modified xsi:type="dcterms:W3CDTF">2020-06-30T10:18:34Z</dcterms:modified>
</cp:coreProperties>
</file>