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jstry\ЗАГАЛЬНІ ДОКУМЕНТИ\ЗВІТ\2020\до 30.06\"/>
    </mc:Choice>
  </mc:AlternateContent>
  <bookViews>
    <workbookView xWindow="-120" yWindow="-120" windowWidth="1944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12" i="2"/>
  <c r="E7" i="2"/>
  <c r="E15" i="2"/>
  <c r="E18" i="2" l="1"/>
  <c r="C23" i="2"/>
  <c r="C21" i="2"/>
  <c r="A5" i="2" l="1"/>
  <c r="D21" i="2"/>
  <c r="D22" i="2" s="1"/>
  <c r="D23" i="2" s="1"/>
  <c r="C22" i="2" l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<sst xmlns="http://schemas.openxmlformats.org/spreadsheetml/2006/main" count="27" uniqueCount="27">
  <si>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</si>
  <si>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</si>
  <si>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</si>
  <si>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</si>
  <si>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</si>
  <si>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</si>
  <si>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</si>
  <si>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</si>
  <si>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</si>
  <si>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</si>
  <si>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</si>
  <si>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</si>
  <si>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</si>
  <si>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</si>
  <si>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</si>
  <si>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</si>
  <si>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</si>
  <si>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</si>
  <si>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</si>
  <si>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</si>
  <si>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</si>
  <si>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</si>
  <si>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ЗВІТ ПРО ВИКОНАННЯ КОШТОРИСУ
витрат на утримання багатоквартирного будинку та 
прибудинкової території за 9 місяців (вересень 2019 р - травень 2020 р)</t>
  </si>
  <si>
    <t>Поточний ремонт внутрішньобудинкових систем:водопостачання, водовідведення, теплопостачання</t>
  </si>
  <si>
    <t>м. Канів вул. О. Кошового буд 8</t>
  </si>
  <si>
    <t>Запланована сума витрат за 12місяців,  грн.</t>
  </si>
  <si>
    <t>Фактична сума витрат за 9 місяців,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</si>
</sst>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topLeftCell="A4" zoomScale="60" zoomScaleNormal="59" zoomScalePageLayoutView="55" workbookViewId="0">
      <selection activeCell="C12" sqref="C12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1" t="s">
        <v>17</v>
      </c>
      <c r="C1" s="32"/>
      <c r="D1" s="2"/>
    </row>
    <row r="2" spans="1:14" ht="21" x14ac:dyDescent="0.35">
      <c r="A2" s="3"/>
      <c r="B2" s="31" t="s">
        <v>16</v>
      </c>
      <c r="C2" s="32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5" t="s">
        <v>22</v>
      </c>
      <c r="B4" s="35"/>
      <c r="C4" s="35"/>
      <c r="D4" s="35"/>
    </row>
    <row r="5" spans="1:14" ht="20.25" x14ac:dyDescent="0.3">
      <c r="A5" s="24" t="str">
        <f>[1]Характеристика!A6</f>
        <v>Адреса</v>
      </c>
      <c r="B5" s="25" t="s">
        <v>24</v>
      </c>
      <c r="C5" s="4"/>
      <c r="D5" s="1"/>
    </row>
    <row r="6" spans="1:14" ht="76.5" customHeight="1" x14ac:dyDescent="0.25">
      <c r="A6" s="26" t="s">
        <v>0</v>
      </c>
      <c r="B6" s="27" t="s">
        <v>1</v>
      </c>
      <c r="C6" s="26" t="s">
        <v>25</v>
      </c>
      <c r="D6" s="26" t="s">
        <v>2</v>
      </c>
      <c r="E6" s="28" t="s">
        <v>26</v>
      </c>
    </row>
    <row r="7" spans="1:14" ht="81" customHeight="1" x14ac:dyDescent="0.25">
      <c r="A7" s="9">
        <v>1</v>
      </c>
      <c r="B7" s="8" t="s">
        <v>18</v>
      </c>
      <c r="C7" s="10">
        <v>54892.85</v>
      </c>
      <c r="D7" s="11"/>
      <c r="E7" s="12">
        <f>4368.72+104.32+2862.22+93.79+3415.3+19.01+127.68+5206.24+142.3+3086.85+34.92+3018.16+138.16+3569.88+391.78+7101.34+147.96+796.69+168.71</f>
        <v>34794.03</v>
      </c>
    </row>
    <row r="8" spans="1:14" ht="28.5" hidden="1" customHeight="1" x14ac:dyDescent="0.35">
      <c r="A8" s="9">
        <v>2</v>
      </c>
      <c r="B8" s="13" t="s">
        <v>3</v>
      </c>
      <c r="C8" s="14">
        <v>0</v>
      </c>
      <c r="D8" s="11"/>
      <c r="E8" s="37"/>
    </row>
    <row r="9" spans="1:14" ht="26.25" hidden="1" customHeight="1" x14ac:dyDescent="0.35">
      <c r="A9" s="9">
        <v>3</v>
      </c>
      <c r="B9" s="15" t="s">
        <v>4</v>
      </c>
      <c r="C9" s="10">
        <v>0</v>
      </c>
      <c r="D9" s="11"/>
      <c r="E9" s="34"/>
    </row>
    <row r="10" spans="1:14" ht="33" customHeight="1" x14ac:dyDescent="0.35">
      <c r="A10" s="9">
        <v>4</v>
      </c>
      <c r="B10" s="15" t="s">
        <v>20</v>
      </c>
      <c r="C10" s="10">
        <v>3040.24</v>
      </c>
      <c r="D10" s="11"/>
      <c r="E10" s="9"/>
    </row>
    <row r="11" spans="1:14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14" ht="139.5" customHeight="1" x14ac:dyDescent="0.35">
      <c r="A12" s="9">
        <v>6</v>
      </c>
      <c r="B12" s="15" t="s">
        <v>19</v>
      </c>
      <c r="C12" s="10">
        <v>41202.660000000003</v>
      </c>
      <c r="D12" s="11"/>
      <c r="E12" s="33">
        <f>580.97+4480.39+4218.51+485.83+576.38+4544.84+2394.33+2576.85-423.16</f>
        <v>19434.939999999999</v>
      </c>
    </row>
    <row r="13" spans="1:14" ht="78" customHeight="1" x14ac:dyDescent="0.25">
      <c r="A13" s="9">
        <v>7</v>
      </c>
      <c r="B13" s="16" t="s">
        <v>23</v>
      </c>
      <c r="C13" s="10">
        <v>41349.379999999997</v>
      </c>
      <c r="D13" s="11"/>
      <c r="E13" s="34"/>
      <c r="N13">
        <v>13869.9</v>
      </c>
    </row>
    <row r="14" spans="1:14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14" ht="52.5" customHeight="1" x14ac:dyDescent="0.25">
      <c r="A15" s="9">
        <v>9</v>
      </c>
      <c r="B15" s="8" t="s">
        <v>7</v>
      </c>
      <c r="C15" s="10">
        <v>47617.919999999998</v>
      </c>
      <c r="D15" s="11"/>
      <c r="E15" s="29">
        <f>5682.65+5784.05+5333.81+4904.55+5629.83+4252.89+3878.25+3921.05+6848.75</f>
        <v>46235.83</v>
      </c>
      <c r="N15">
        <v>10375</v>
      </c>
    </row>
    <row r="16" spans="1:14" ht="12.75" hidden="1" customHeight="1" x14ac:dyDescent="0.35">
      <c r="A16" s="9">
        <v>10</v>
      </c>
      <c r="B16" s="15" t="s">
        <v>8</v>
      </c>
      <c r="C16" s="10">
        <v>0</v>
      </c>
      <c r="D16" s="11"/>
      <c r="E16" s="29"/>
    </row>
    <row r="17" spans="1:15" ht="69.75" customHeight="1" x14ac:dyDescent="0.35">
      <c r="A17" s="9">
        <v>11</v>
      </c>
      <c r="B17" s="15" t="s">
        <v>9</v>
      </c>
      <c r="C17" s="10">
        <v>8193.85</v>
      </c>
      <c r="D17" s="11"/>
      <c r="E17" s="14">
        <v>0</v>
      </c>
      <c r="N17">
        <v>12160.08</v>
      </c>
    </row>
    <row r="18" spans="1:15" ht="23.25" x14ac:dyDescent="0.35">
      <c r="A18" s="9">
        <v>12</v>
      </c>
      <c r="B18" s="13" t="s">
        <v>10</v>
      </c>
      <c r="C18" s="14">
        <v>773.77</v>
      </c>
      <c r="D18" s="11"/>
      <c r="E18" s="9">
        <f>92.15+17.07</f>
        <v>109.22</v>
      </c>
      <c r="N18">
        <v>9519.14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3345.58</v>
      </c>
      <c r="D20" s="11"/>
      <c r="E20" s="9">
        <f>136.9+145.27+151.45+196.94+191.17+188.99+140.76+122.69+115.69</f>
        <v>1389.8600000000001</v>
      </c>
      <c r="N20">
        <v>10935.87</v>
      </c>
    </row>
    <row r="21" spans="1:15" ht="23.25" x14ac:dyDescent="0.3">
      <c r="A21" s="17">
        <v>15</v>
      </c>
      <c r="B21" s="18" t="s">
        <v>13</v>
      </c>
      <c r="C21" s="19">
        <f>(C7+C8+C9+C10+C11+C12+C13+C14+C15+C16+C17+C18+C19+C20)*10%</f>
        <v>20041.625</v>
      </c>
      <c r="D21" s="20">
        <f>ROUND((D7+D8+D9+D10+D11+D12+D13+D14+D15+D16+D17+D18+D19+D20)*[1]розрахунок!D42/100,3)</f>
        <v>0</v>
      </c>
      <c r="E21" s="14">
        <f>SUM(E7:E20)*10%</f>
        <v>10196.388000000001</v>
      </c>
      <c r="N21">
        <v>13265.76</v>
      </c>
    </row>
    <row r="22" spans="1:15" ht="23.25" x14ac:dyDescent="0.3">
      <c r="A22" s="17">
        <v>16</v>
      </c>
      <c r="B22" s="18" t="s">
        <v>14</v>
      </c>
      <c r="C22" s="19">
        <f>ROUND((C7+C8+C9+C10+C11+C12+C13+C14+C15+C16+C17+C18+C19+C20+C21)*0.2,2)</f>
        <v>44091.58</v>
      </c>
      <c r="D22" s="20">
        <f>ROUND((D7+D8+D9+D10+D11+D12+D13+D14+D15+D16+D17+D18+D19+D20+D21)*[1]розрахунок!D41/100,3)</f>
        <v>0</v>
      </c>
      <c r="E22" s="14">
        <f>SUM(E7:E21)*20%</f>
        <v>22432.053600000003</v>
      </c>
      <c r="N22">
        <v>13457.87</v>
      </c>
    </row>
    <row r="23" spans="1:15" ht="45" customHeight="1" x14ac:dyDescent="0.3">
      <c r="A23" s="17">
        <v>17</v>
      </c>
      <c r="B23" s="21" t="s">
        <v>15</v>
      </c>
      <c r="C23" s="22">
        <f>SUM(C7:C22)+0.02</f>
        <v>264549.47499999998</v>
      </c>
      <c r="D23" s="19">
        <f>D22+D21+D20+D19+D18+D17+D16+D15+D14+D13+D12+D11+D10+D9+D8+D7</f>
        <v>0</v>
      </c>
      <c r="E23" s="14">
        <f>SUM(E7:E22)</f>
        <v>134592.32160000002</v>
      </c>
      <c r="N23">
        <v>10873.55</v>
      </c>
    </row>
    <row r="24" spans="1:15" ht="23.25" x14ac:dyDescent="0.35">
      <c r="A24" s="36"/>
      <c r="B24" s="36"/>
      <c r="C24" s="36"/>
      <c r="D24" s="36"/>
      <c r="E24" s="23"/>
      <c r="N24">
        <v>7506.67</v>
      </c>
    </row>
    <row r="25" spans="1:15" ht="23.25" x14ac:dyDescent="0.35">
      <c r="A25" s="30" t="s">
        <v>21</v>
      </c>
      <c r="B25" s="30"/>
      <c r="C25" s="30"/>
      <c r="D25" s="30"/>
      <c r="E25" s="23"/>
    </row>
    <row r="26" spans="1:15" ht="23.25" x14ac:dyDescent="0.35">
      <c r="A26" s="30"/>
      <c r="B26" s="30"/>
      <c r="C26" s="30"/>
      <c r="D26" s="30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A4:D4"/>
    <mergeCell ref="A24:D24"/>
    <mergeCell ref="E8:E9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Ноутбук</cp:lastModifiedBy>
  <cp:lastPrinted>2020-06-30T10:17:27Z</cp:lastPrinted>
  <dcterms:created xsi:type="dcterms:W3CDTF">2020-04-09T12:14:42Z</dcterms:created>
  <dcterms:modified xsi:type="dcterms:W3CDTF">2020-06-30T10:18:23Z</dcterms:modified>
</cp:coreProperties>
</file>