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4\"/>
    </mc:Choice>
  </mc:AlternateContent>
  <xr:revisionPtr revIDLastSave="0" documentId="13_ncr:1_{72332F36-71CB-4CD6-AFD9-AB3DC294DC0E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Лист2!$A$1:$F$26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7" i="2"/>
  <c r="E15" i="2" l="1"/>
  <c r="E10" i="2"/>
  <c r="E18" i="2"/>
  <c r="C23" i="2"/>
  <c r="C21" i="2" l="1"/>
  <c r="C22" i="2" l="1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<sst xmlns="http://schemas.openxmlformats.org/spreadsheetml/2006/main" count="27" uniqueCount="27">
  <si>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</si>
  <si>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</si>
  <si>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</si>
  <si>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</si>
  <si>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</si>
  <si>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</si>
  <si>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</si>
  <si>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</si>
  <si>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</si>
  <si>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</si>
  <si>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</si>
  <si>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</si>
  <si>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</si>
  <si>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</si>
  <si>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</si>
  <si>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</si>
  <si>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</si>
  <si>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</si>
  <si>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</si>
  <si>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</si>
  <si>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м. Канів вул. Героїв Дніпра буд 13</t>
  </si>
  <si>
    <t>ЗВІТ ПРО ВИКОНАННЯ КОШТОРИСУ
витрат на утримання багатоквартирного будинку та 
прибудинкової території за 9 місяців (липень 2020 р- березень 2021 р)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</si>
  <si>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ремонт підпорних стовпчиків під трубами каналізації в підвалі ( лежак);
- ремонт каруселі на дитячому майданчику - 1 шт;
- інші дрібні роботи</t>
    </r>
    <r>
      <rPr>
        <sz val="18"/>
        <color theme="1"/>
        <rFont val="Times New Roman"/>
        <family val="1"/>
        <charset val="204"/>
      </rPr>
      <t xml:space="preserve">
</t>
    </r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</si>
  <si>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8"/>
        <color theme="1"/>
        <rFont val="Times New Roman"/>
        <family val="1"/>
        <charset val="204"/>
      </rPr>
      <t>- заміна труби холодного водопостачання в підвалі діам.32 мм - 3мп;
- заміна труби холодного водопостачання в підвалі діам.15 мм - 3 мп;
- заміна труби опалення діам.76 мм в підвалі - 1 мп;
- заміна труби каналізації діам. 100 мм в підвалі - 6 мп</t>
    </r>
    <r>
      <rPr>
        <sz val="18"/>
        <color theme="1"/>
        <rFont val="Times New Roman"/>
        <family val="1"/>
        <charset val="204"/>
      </rPr>
      <t xml:space="preserve">
</t>
    </r>
  </si>
  <si>
    <t>Запланована сума витрат на 12 місяців,  гривень</t>
  </si>
  <si>
    <t>Фактична сума витрат за 9 місяців, гривень</t>
  </si>
  <si>
    <t>Адміністрація КП "ЖЕК"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</si>
</sst>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13" fillId="0" borderId="0" xfId="0" applyNumberFormat="1" applyFont="1"/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view="pageBreakPreview" topLeftCell="A18" zoomScale="60" zoomScaleNormal="59" zoomScalePageLayoutView="55" workbookViewId="0">
      <selection activeCell="A26" sqref="A26:D26"/>
    </sheetView>
  </sheetViews>
  <sheetFormatPr defaultRowHeight="15" x14ac:dyDescent="0.25"/>
  <cols>
    <col min="1" max="1" width="10.140625" customWidth="1"/>
    <col min="2" max="2" width="98.7109375" bestFit="1" customWidth="1"/>
    <col min="3" max="3" width="25.85546875" customWidth="1"/>
    <col min="4" max="4" width="0.28515625" customWidth="1"/>
    <col min="5" max="5" width="20.7109375" customWidth="1"/>
    <col min="12" max="12" width="13.140625" customWidth="1"/>
  </cols>
  <sheetData>
    <row r="1" spans="1:5" ht="21" x14ac:dyDescent="0.35">
      <c r="A1" s="3"/>
      <c r="B1" s="32" t="s">
        <v>18</v>
      </c>
      <c r="C1" s="33"/>
      <c r="D1" s="2"/>
    </row>
    <row r="2" spans="1:5" ht="21" x14ac:dyDescent="0.35">
      <c r="A2" s="3"/>
      <c r="B2" s="32" t="s">
        <v>17</v>
      </c>
      <c r="C2" s="33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5" t="s">
        <v>21</v>
      </c>
      <c r="B4" s="35"/>
      <c r="C4" s="35"/>
      <c r="D4" s="35"/>
    </row>
    <row r="5" spans="1:5" ht="20.25" x14ac:dyDescent="0.3">
      <c r="A5" s="24"/>
      <c r="B5" s="25" t="s">
        <v>20</v>
      </c>
      <c r="C5" s="4"/>
      <c r="D5" s="1"/>
    </row>
    <row r="6" spans="1:5" ht="99" customHeight="1" x14ac:dyDescent="0.25">
      <c r="A6" s="26" t="s">
        <v>0</v>
      </c>
      <c r="B6" s="27" t="s">
        <v>1</v>
      </c>
      <c r="C6" s="26" t="s">
        <v>24</v>
      </c>
      <c r="D6" s="26" t="s">
        <v>2</v>
      </c>
      <c r="E6" s="28" t="s">
        <v>25</v>
      </c>
    </row>
    <row r="7" spans="1:5" ht="81" customHeight="1" x14ac:dyDescent="0.25">
      <c r="A7" s="9">
        <v>1</v>
      </c>
      <c r="B7" s="8" t="s">
        <v>19</v>
      </c>
      <c r="C7" s="10">
        <v>64235.839999999997</v>
      </c>
      <c r="D7" s="11"/>
      <c r="E7" s="12">
        <f>3045.39+1080.38+3300.24+130.22+3139.07+138.71+3879.74+249.93+3437.93+177.53+3825.25+78.39+3323.42+86.33+3504.65+3428.58+3563.45+481.55</f>
        <v>36870.76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29">
        <v>0</v>
      </c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29">
        <v>0</v>
      </c>
    </row>
    <row r="10" spans="1:5" ht="33" customHeight="1" x14ac:dyDescent="0.35">
      <c r="A10" s="9">
        <v>4</v>
      </c>
      <c r="B10" s="15" t="s">
        <v>5</v>
      </c>
      <c r="C10" s="10">
        <v>3331.34</v>
      </c>
      <c r="D10" s="11"/>
      <c r="E10" s="9">
        <f>361.87+155.08+2885.9</f>
        <v>3402.8500000000004</v>
      </c>
    </row>
    <row r="11" spans="1:5" ht="112.5" hidden="1" customHeight="1" x14ac:dyDescent="0.35">
      <c r="A11" s="9">
        <v>5</v>
      </c>
      <c r="B11" s="15" t="s">
        <v>6</v>
      </c>
      <c r="C11" s="10"/>
      <c r="D11" s="11"/>
      <c r="E11" s="14">
        <v>0</v>
      </c>
    </row>
    <row r="12" spans="1:5" ht="276.75" customHeight="1" x14ac:dyDescent="0.35">
      <c r="A12" s="9">
        <v>6</v>
      </c>
      <c r="B12" s="15" t="s">
        <v>22</v>
      </c>
      <c r="C12" s="10">
        <v>12491.83</v>
      </c>
      <c r="D12" s="11"/>
      <c r="E12" s="37">
        <f>4868.69+4129.72+458.64+2497.91+792.26+1414.3+1053.55+8923.2+5607.82</f>
        <v>29746.089999999997</v>
      </c>
    </row>
    <row r="13" spans="1:5" ht="209.25" x14ac:dyDescent="0.25">
      <c r="A13" s="9">
        <v>7</v>
      </c>
      <c r="B13" s="16" t="s">
        <v>23</v>
      </c>
      <c r="C13" s="10">
        <v>57674.51</v>
      </c>
      <c r="D13" s="11"/>
      <c r="E13" s="38"/>
    </row>
    <row r="14" spans="1:5" ht="91.5" hidden="1" customHeight="1" x14ac:dyDescent="0.25">
      <c r="A14" s="9">
        <v>8</v>
      </c>
      <c r="B14" s="8" t="s">
        <v>7</v>
      </c>
      <c r="C14" s="10">
        <v>0</v>
      </c>
      <c r="D14" s="11"/>
      <c r="E14" s="14">
        <v>0</v>
      </c>
    </row>
    <row r="15" spans="1:5" ht="36" customHeight="1" x14ac:dyDescent="0.25">
      <c r="A15" s="9">
        <v>9</v>
      </c>
      <c r="B15" s="8" t="s">
        <v>8</v>
      </c>
      <c r="C15" s="10">
        <v>51567.199999999997</v>
      </c>
      <c r="D15" s="11"/>
      <c r="E15" s="34">
        <f>7300.6+4650.9+5425.17+5608.16+5640.07+6274.18+5579.06+5486.44+5502.86</f>
        <v>51467.44</v>
      </c>
    </row>
    <row r="16" spans="1:5" ht="55.5" hidden="1" customHeight="1" x14ac:dyDescent="0.35">
      <c r="A16" s="9">
        <v>10</v>
      </c>
      <c r="B16" s="15" t="s">
        <v>9</v>
      </c>
      <c r="C16" s="10"/>
      <c r="D16" s="11"/>
      <c r="E16" s="34"/>
    </row>
    <row r="17" spans="1:5" ht="69.75" customHeight="1" x14ac:dyDescent="0.35">
      <c r="A17" s="9">
        <v>11</v>
      </c>
      <c r="B17" s="15" t="s">
        <v>10</v>
      </c>
      <c r="C17" s="10">
        <v>3218.27</v>
      </c>
      <c r="D17" s="11"/>
      <c r="E17" s="34"/>
    </row>
    <row r="18" spans="1:5" ht="23.25" x14ac:dyDescent="0.35">
      <c r="A18" s="9">
        <v>12</v>
      </c>
      <c r="B18" s="13" t="s">
        <v>11</v>
      </c>
      <c r="C18" s="14">
        <v>790.42</v>
      </c>
      <c r="D18" s="11"/>
      <c r="E18" s="9">
        <f>100.34+97.62+93.03</f>
        <v>290.99</v>
      </c>
    </row>
    <row r="19" spans="1:5" ht="23.25" hidden="1" x14ac:dyDescent="0.35">
      <c r="A19" s="9">
        <v>13</v>
      </c>
      <c r="B19" s="13" t="s">
        <v>12</v>
      </c>
      <c r="C19" s="14">
        <v>0</v>
      </c>
      <c r="D19" s="11"/>
      <c r="E19" s="9">
        <v>0</v>
      </c>
    </row>
    <row r="20" spans="1:5" ht="99" customHeight="1" x14ac:dyDescent="0.35">
      <c r="A20" s="9">
        <v>14</v>
      </c>
      <c r="B20" s="15" t="s">
        <v>13</v>
      </c>
      <c r="C20" s="10">
        <v>2532.2800000000002</v>
      </c>
      <c r="D20" s="11"/>
      <c r="E20" s="9">
        <f>333+190.24+179.36+199.97+232.3+177.46+173.78+137.52</f>
        <v>1623.63</v>
      </c>
    </row>
    <row r="21" spans="1:5" ht="23.25" x14ac:dyDescent="0.3">
      <c r="A21" s="17">
        <v>15</v>
      </c>
      <c r="B21" s="18" t="s">
        <v>14</v>
      </c>
      <c r="C21" s="19">
        <f>SUM(C7:C20)*10%</f>
        <v>19584.168999999998</v>
      </c>
      <c r="D21" s="20">
        <f>ROUND((D7+D8+D9+D10+D11+D12+D13+D14+D15+D16+D17+D18+D19+D20)*[1]розрахунок!D42/100,3)</f>
        <v>0</v>
      </c>
      <c r="E21" s="14">
        <f>SUM(E7:E20)*10%</f>
        <v>12340.176000000001</v>
      </c>
    </row>
    <row r="22" spans="1:5" ht="23.25" x14ac:dyDescent="0.3">
      <c r="A22" s="17">
        <v>16</v>
      </c>
      <c r="B22" s="18" t="s">
        <v>15</v>
      </c>
      <c r="C22" s="17">
        <f>ROUND((C7+C8+C9+C10+C11+C12+C13+C14+C15+C16+C17+C18+C19+C20+C21)*0.2,2)</f>
        <v>43085.17</v>
      </c>
      <c r="D22" s="20">
        <f>ROUND((D7+D8+D9+D10+D11+D12+D13+D14+D15+D16+D17+D18+D19+D20+D21)*[1]розрахунок!D41/100,3)</f>
        <v>0</v>
      </c>
      <c r="E22" s="14">
        <f>SUM(E7:E21)*20%</f>
        <v>27148.387200000005</v>
      </c>
    </row>
    <row r="23" spans="1:5" ht="45" customHeight="1" x14ac:dyDescent="0.3">
      <c r="A23" s="17">
        <v>17</v>
      </c>
      <c r="B23" s="21" t="s">
        <v>16</v>
      </c>
      <c r="C23" s="22">
        <f>SUM(C7:C22)+0.01</f>
        <v>258511.03899999999</v>
      </c>
      <c r="D23" s="19">
        <f>D22+D21+D20+D19+D18+D17+D16+D15+D14+D13+D12+D11+D10+D9+D8+D7</f>
        <v>0</v>
      </c>
      <c r="E23" s="14">
        <f>SUM(E7:E22)</f>
        <v>162890.32320000001</v>
      </c>
    </row>
    <row r="24" spans="1:5" ht="23.25" x14ac:dyDescent="0.35">
      <c r="A24" s="36"/>
      <c r="B24" s="36"/>
      <c r="C24" s="36"/>
      <c r="D24" s="36"/>
      <c r="E24" s="23"/>
    </row>
    <row r="25" spans="1:5" ht="23.25" x14ac:dyDescent="0.35">
      <c r="A25" s="31" t="s">
        <v>26</v>
      </c>
      <c r="B25" s="31"/>
      <c r="C25" s="31"/>
      <c r="D25" s="31"/>
      <c r="E25" s="30"/>
    </row>
    <row r="26" spans="1:5" ht="23.25" x14ac:dyDescent="0.35">
      <c r="A26" s="31"/>
      <c r="B26" s="31"/>
      <c r="C26" s="31"/>
      <c r="D26" s="31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5:E17"/>
    <mergeCell ref="A4:D4"/>
    <mergeCell ref="A24:D24"/>
    <mergeCell ref="E12:E13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2020-04-16T11:57:23Z</cp:lastPrinted>
  <dcterms:created xsi:type="dcterms:W3CDTF">2020-04-09T12:14:42Z</dcterms:created>
  <dcterms:modified xsi:type="dcterms:W3CDTF">2021-04-26T13:14:49Z</dcterms:modified>
</cp:coreProperties>
</file>