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.04\"/>
    </mc:Choice>
  </mc:AlternateContent>
  <xr:revisionPtr revIDLastSave="0" documentId="13_ncr:1_{922D1DAC-8809-4BC3-804D-16E42BF8EB08}" xr6:coauthVersionLast="46" xr6:coauthVersionMax="46" xr10:uidLastSave="{00000000-0000-0000-0000-000000000000}"/>
  <bookViews>
    <workbookView xWindow="-120" yWindow="-120" windowWidth="19440" windowHeight="1116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Лист2!$A$1:$E$26</definedName>
  </definedNames>
  <calcPr calcId="181029"/>
</workbook>
</file>

<file path=xl/calcChain.xml><?xml version="1.0" encoding="utf-8"?>
<calcChain xmlns="http://schemas.openxmlformats.org/spreadsheetml/2006/main">
  <c r="E18" i="2" l="1"/>
  <c r="E20" i="2"/>
  <c r="E12" i="2"/>
  <c r="E7" i="2"/>
  <c r="E15" i="2"/>
  <c r="E10" i="2" l="1"/>
  <c r="A5" i="2" l="1"/>
  <c r="C21" i="2"/>
  <c r="D21" i="2"/>
  <c r="D22" i="2"/>
  <c r="D23" i="2" s="1"/>
  <c r="C22" i="2" l="1"/>
  <c r="C23" i="2" s="1"/>
  <c r="E21" i="2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<sst xmlns="http://schemas.openxmlformats.org/spreadsheetml/2006/main" count="27" uniqueCount="27">
  <si>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</si>
  <si>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</si>
  <si>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</si>
  <si>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</si>
  <si>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</si>
  <si>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</si>
  <si>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</si>
  <si>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</si>
  <si>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</si>
  <si>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</si>
  <si>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</si>
  <si>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</si>
  <si>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</si>
  <si>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</si>
  <si>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</si>
  <si>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</si>
  <si>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</si>
  <si>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</si>
  <si>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</si>
  <si>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</si>
  <si>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м. Канів вул. Шевченка буд 15</t>
  </si>
  <si>
    <t>ЗВІТ ПРО ВИКОНАННЯ КОШТОРИСУ
витрат на утримання багатоквартирного будинку та 
прибудинкової території за 9 місяців (липень 2020 р - березень 2021 р)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</si>
  <si>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- з</t>
    </r>
    <r>
      <rPr>
        <i/>
        <sz val="18"/>
        <color theme="1"/>
        <rFont val="Times New Roman"/>
        <family val="1"/>
        <charset val="204"/>
      </rPr>
      <t>нято розміри, виготовлено та влаштовано лист фанери до решітки в підвал 1-го під’їзду.</t>
    </r>
  </si>
  <si>
    <r>
      <t>Поточний ремонт внутрішньобудинкових систем:водопостачання, водовідведення, теплопостачання, зливової каналізації.</t>
    </r>
    <r>
      <rPr>
        <i/>
        <sz val="18"/>
        <color theme="1"/>
        <rFont val="Times New Roman"/>
        <family val="1"/>
        <charset val="204"/>
      </rPr>
      <t xml:space="preserve"> 
-заміна труби каналізації в підвалі  d 160 – 28м;
-закладання отвору в зовнішній стіні підвалу в першому під'їзді після прокладання труби каналізації до колодязя. </t>
    </r>
  </si>
  <si>
    <t>Запланована сума витрат на 12 місяців, гривень</t>
  </si>
  <si>
    <t>Фактична сума витрат за 9 місяців, гривень</t>
  </si>
  <si>
    <t>Адміністрація КП "ЖЕК"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</si>
</sst>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7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justify" wrapText="1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51;&#1071;\&#1058;&#1072;&#1088;&#1080;&#1092;%202019\&#1059;&#1055;&#1056;&#1040;&#1042;&#1051;&#1030;&#1053;&#1053;&#1071;%202019\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tabSelected="1" view="pageBreakPreview" topLeftCell="A23" zoomScale="71" zoomScaleNormal="59" zoomScaleSheetLayoutView="71" zoomScalePageLayoutView="55" workbookViewId="0">
      <selection activeCell="A26" sqref="A26:D26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4" max="14" width="14.85546875" customWidth="1"/>
    <col min="15" max="15" width="17.42578125" customWidth="1"/>
    <col min="16" max="16" width="12.42578125" customWidth="1"/>
  </cols>
  <sheetData>
    <row r="1" spans="1:5" ht="21" x14ac:dyDescent="0.35">
      <c r="A1" s="3"/>
      <c r="B1" s="32" t="s">
        <v>17</v>
      </c>
      <c r="C1" s="33"/>
      <c r="D1" s="2"/>
    </row>
    <row r="2" spans="1:5" ht="21" x14ac:dyDescent="0.35">
      <c r="A2" s="3"/>
      <c r="B2" s="32" t="s">
        <v>16</v>
      </c>
      <c r="C2" s="33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5" t="s">
        <v>21</v>
      </c>
      <c r="B4" s="35"/>
      <c r="C4" s="35"/>
      <c r="D4" s="35"/>
    </row>
    <row r="5" spans="1:5" ht="20.25" x14ac:dyDescent="0.3">
      <c r="A5" s="24" t="str">
        <f>[1]Характеристика!A6</f>
        <v>Адреса</v>
      </c>
      <c r="B5" s="25" t="s">
        <v>20</v>
      </c>
      <c r="C5" s="4"/>
      <c r="D5" s="1"/>
    </row>
    <row r="6" spans="1:5" ht="99.75" customHeight="1" x14ac:dyDescent="0.25">
      <c r="A6" s="26" t="s">
        <v>0</v>
      </c>
      <c r="B6" s="27" t="s">
        <v>1</v>
      </c>
      <c r="C6" s="26" t="s">
        <v>24</v>
      </c>
      <c r="D6" s="26" t="s">
        <v>2</v>
      </c>
      <c r="E6" s="28" t="s">
        <v>25</v>
      </c>
    </row>
    <row r="7" spans="1:5" ht="93" x14ac:dyDescent="0.25">
      <c r="A7" s="9">
        <v>1</v>
      </c>
      <c r="B7" s="8" t="s">
        <v>18</v>
      </c>
      <c r="C7" s="10">
        <v>60701.56</v>
      </c>
      <c r="D7" s="11"/>
      <c r="E7" s="12">
        <f>3146.85+68.8+3410.19+425.14+3244.58+143.33+3710.08+258.24+3552.47+183.45+3952.69+170.29+3616.82+226.36+3621.41+328.84+3844.78+146.27</f>
        <v>34050.589999999997</v>
      </c>
    </row>
    <row r="8" spans="1:5" ht="28.5" hidden="1" customHeight="1" x14ac:dyDescent="0.35">
      <c r="A8" s="9">
        <v>2</v>
      </c>
      <c r="B8" s="13" t="s">
        <v>3</v>
      </c>
      <c r="C8" s="14">
        <v>0</v>
      </c>
      <c r="D8" s="11"/>
      <c r="E8" s="29">
        <v>0</v>
      </c>
    </row>
    <row r="9" spans="1:5" ht="26.25" hidden="1" customHeight="1" x14ac:dyDescent="0.35">
      <c r="A9" s="9">
        <v>3</v>
      </c>
      <c r="B9" s="15" t="s">
        <v>4</v>
      </c>
      <c r="C9" s="10">
        <v>0</v>
      </c>
      <c r="D9" s="11"/>
      <c r="E9" s="29">
        <v>0</v>
      </c>
    </row>
    <row r="10" spans="1:5" ht="33" customHeight="1" x14ac:dyDescent="0.35">
      <c r="A10" s="9">
        <v>4</v>
      </c>
      <c r="B10" s="15" t="s">
        <v>19</v>
      </c>
      <c r="C10" s="10">
        <v>3331.34</v>
      </c>
      <c r="D10" s="11"/>
      <c r="E10" s="9">
        <f>144.75+1486.93+518.34</f>
        <v>2150.02</v>
      </c>
    </row>
    <row r="11" spans="1:5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</row>
    <row r="12" spans="1:5" ht="232.5" x14ac:dyDescent="0.35">
      <c r="A12" s="9">
        <v>6</v>
      </c>
      <c r="B12" s="30" t="s">
        <v>22</v>
      </c>
      <c r="C12" s="10">
        <v>68442.58</v>
      </c>
      <c r="D12" s="11"/>
      <c r="E12" s="34">
        <f>25452.01+759.55+473.92+508.97+1436.54+1461.4+584.29+724.32+682.79</f>
        <v>32083.79</v>
      </c>
    </row>
    <row r="13" spans="1:5" ht="174.75" customHeight="1" x14ac:dyDescent="0.25">
      <c r="A13" s="9">
        <v>7</v>
      </c>
      <c r="B13" s="16" t="s">
        <v>23</v>
      </c>
      <c r="C13" s="10">
        <v>24519.99</v>
      </c>
      <c r="D13" s="11"/>
      <c r="E13" s="34"/>
    </row>
    <row r="14" spans="1:5" ht="91.5" hidden="1" customHeight="1" x14ac:dyDescent="0.25">
      <c r="A14" s="9">
        <v>8</v>
      </c>
      <c r="B14" s="8" t="s">
        <v>6</v>
      </c>
      <c r="C14" s="10"/>
      <c r="D14" s="11"/>
      <c r="E14" s="14"/>
    </row>
    <row r="15" spans="1:5" ht="36" customHeight="1" x14ac:dyDescent="0.25">
      <c r="A15" s="9">
        <v>9</v>
      </c>
      <c r="B15" s="8" t="s">
        <v>7</v>
      </c>
      <c r="C15" s="10">
        <v>49851.5</v>
      </c>
      <c r="D15" s="11"/>
      <c r="E15" s="34">
        <f>6883.91+3564.1+4924.27+5036.01+5079.65+5588.72+5428.5+5048.01+4855.76</f>
        <v>46408.930000000008</v>
      </c>
    </row>
    <row r="16" spans="1:5" ht="55.5" hidden="1" customHeight="1" x14ac:dyDescent="0.35">
      <c r="A16" s="9">
        <v>10</v>
      </c>
      <c r="B16" s="15" t="s">
        <v>8</v>
      </c>
      <c r="C16" s="10"/>
      <c r="D16" s="11"/>
      <c r="E16" s="34"/>
    </row>
    <row r="17" spans="1:5" ht="69.75" customHeight="1" x14ac:dyDescent="0.35">
      <c r="A17" s="9">
        <v>11</v>
      </c>
      <c r="B17" s="15" t="s">
        <v>9</v>
      </c>
      <c r="C17" s="10">
        <v>6019.83</v>
      </c>
      <c r="D17" s="11"/>
      <c r="E17" s="34"/>
    </row>
    <row r="18" spans="1:5" ht="23.25" x14ac:dyDescent="0.35">
      <c r="A18" s="9">
        <v>12</v>
      </c>
      <c r="B18" s="13" t="s">
        <v>10</v>
      </c>
      <c r="C18" s="14">
        <v>790.42</v>
      </c>
      <c r="D18" s="11"/>
      <c r="E18" s="9">
        <f>96.14+101.26+98.23</f>
        <v>295.63</v>
      </c>
    </row>
    <row r="19" spans="1:5" ht="23.25" hidden="1" x14ac:dyDescent="0.35">
      <c r="A19" s="9">
        <v>13</v>
      </c>
      <c r="B19" s="13" t="s">
        <v>11</v>
      </c>
      <c r="C19" s="14"/>
      <c r="D19" s="11"/>
      <c r="E19" s="14"/>
    </row>
    <row r="20" spans="1:5" ht="99" customHeight="1" x14ac:dyDescent="0.35">
      <c r="A20" s="9">
        <v>14</v>
      </c>
      <c r="B20" s="15" t="s">
        <v>12</v>
      </c>
      <c r="C20" s="10">
        <v>2511.69</v>
      </c>
      <c r="D20" s="11"/>
      <c r="E20" s="9">
        <f>176.86+117.04+140.61+152.54+167.49+223.57+159.55+152.93+173.63</f>
        <v>1464.2200000000003</v>
      </c>
    </row>
    <row r="21" spans="1:5" ht="22.5" x14ac:dyDescent="0.3">
      <c r="A21" s="17">
        <v>15</v>
      </c>
      <c r="B21" s="18" t="s">
        <v>13</v>
      </c>
      <c r="C21" s="19">
        <f>ROUND((C7+C8+C9+C10+C11+C12+C13+C14+C15+C16+C17+C18+C19+C20)*[1]розрахунок!D42/100,2)</f>
        <v>21616.89</v>
      </c>
      <c r="D21" s="20">
        <f>ROUND((D7+D8+D9+D10+D11+D12+D13+D14+D15+D16+D17+D18+D19+D20)*[1]розрахунок!D42/100,3)</f>
        <v>0</v>
      </c>
      <c r="E21" s="19">
        <f>SUM(E7:E20)*10%</f>
        <v>11645.318000000001</v>
      </c>
    </row>
    <row r="22" spans="1:5" ht="22.5" x14ac:dyDescent="0.3">
      <c r="A22" s="17">
        <v>16</v>
      </c>
      <c r="B22" s="18" t="s">
        <v>14</v>
      </c>
      <c r="C22" s="17">
        <f>ROUND((C7+C8+C9+C10+C11+C12+C13+C14+C15+C16+C17+C18+C19+C20+C21)*0.2,2)</f>
        <v>47557.16</v>
      </c>
      <c r="D22" s="20">
        <f>ROUND((D7+D8+D9+D10+D11+D12+D13+D14+D15+D16+D17+D18+D19+D20+D21)*[1]розрахунок!D41/100,3)</f>
        <v>0</v>
      </c>
      <c r="E22" s="19">
        <f>SUM(E7:E21)*20%</f>
        <v>25619.699600000004</v>
      </c>
    </row>
    <row r="23" spans="1:5" ht="45" customHeight="1" x14ac:dyDescent="0.3">
      <c r="A23" s="17">
        <v>17</v>
      </c>
      <c r="B23" s="21" t="s">
        <v>15</v>
      </c>
      <c r="C23" s="22">
        <f>SUM(C7:C22)</f>
        <v>285342.95999999996</v>
      </c>
      <c r="D23" s="19">
        <f>D22+D21+D20+D19+D18+D17+D16+D15+D14+D13+D12+D11+D10+D9+D8+D7</f>
        <v>0</v>
      </c>
      <c r="E23" s="19">
        <f>SUM(E7:E22)</f>
        <v>153718.19760000001</v>
      </c>
    </row>
    <row r="24" spans="1:5" ht="23.25" x14ac:dyDescent="0.35">
      <c r="A24" s="36"/>
      <c r="B24" s="36"/>
      <c r="C24" s="36"/>
      <c r="D24" s="36"/>
      <c r="E24" s="23"/>
    </row>
    <row r="25" spans="1:5" ht="23.25" x14ac:dyDescent="0.35">
      <c r="A25" s="31" t="s">
        <v>26</v>
      </c>
      <c r="B25" s="31"/>
      <c r="C25" s="31"/>
      <c r="D25" s="31"/>
      <c r="E25" s="23"/>
    </row>
    <row r="26" spans="1:5" ht="23.25" x14ac:dyDescent="0.35">
      <c r="A26" s="31"/>
      <c r="B26" s="31"/>
      <c r="C26" s="31"/>
      <c r="D26" s="31"/>
      <c r="E26" s="23"/>
    </row>
    <row r="27" spans="1:5" ht="19.5" customHeight="1" x14ac:dyDescent="0.25">
      <c r="A27" s="5"/>
      <c r="B27" s="5"/>
      <c r="C27" s="5"/>
      <c r="D27" s="5"/>
    </row>
    <row r="28" spans="1:5" ht="15.75" hidden="1" x14ac:dyDescent="0.25">
      <c r="A28" s="3"/>
      <c r="B28" s="1"/>
      <c r="C28" s="1"/>
      <c r="D28" s="1"/>
    </row>
    <row r="29" spans="1:5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2:E13"/>
    <mergeCell ref="E15:E17"/>
    <mergeCell ref="A4:D4"/>
    <mergeCell ref="A24:D24"/>
  </mergeCells>
  <pageMargins left="0.7" right="0.7" top="0.75" bottom="0.75" header="0.3" footer="0.3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2020-04-22T08:46:27Z</cp:lastPrinted>
  <dcterms:created xsi:type="dcterms:W3CDTF">2020-04-09T12:14:42Z</dcterms:created>
  <dcterms:modified xsi:type="dcterms:W3CDTF">2021-04-26T13:23:31Z</dcterms:modified>
</cp:coreProperties>
</file>