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B473C8DE-F8BB-4972-9691-D74C2F74A412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Лист2!$A$1:$E$25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0" i="2"/>
  <c r="E18" i="2"/>
  <c r="A5" i="2" l="1"/>
  <c r="C21" i="2"/>
  <c r="D21" i="2"/>
  <c r="D22" i="2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<sst xmlns="http://schemas.openxmlformats.org/spreadsheetml/2006/main" count="27" uniqueCount="27">
  <si>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</si>
  <si>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</si>
  <si>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</si>
  <si>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</si>
  <si>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</si>
  <si>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</si>
  <si>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</si>
  <si>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</si>
  <si>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</si>
  <si>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</si>
  <si>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</si>
  <si>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</si>
  <si>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</si>
  <si>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</si>
  <si>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</si>
  <si>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</si>
  <si>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</si>
  <si>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</si>
  <si>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</si>
  <si>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</si>
  <si>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Героїв Дніпра буд 17</t>
  </si>
  <si>
    <t>ЗВІТ ПРО ВИКОНАННЯ КОШТОРИСУ
витрат на утримання багатоквартирного будинку та 
прибудинкової території за 9 місяців (липень 2020 р-березень 2021 р)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</si>
  <si>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ремонт лавки - 1шт;
- фарбування лавок - 3 шт;
- виготовлення та встановлення підпорних  металевих стойок під  козирки входу (2,3,4 під.) - 6 шт;
- інші дрібні роботи 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</si>
  <si>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 xml:space="preserve">- заміна труб опалення діам. 20мм -6 мп 
- заміна труб опалення діам. 25 мм - 3 мп 
- заміна труб опалення діам. 32 мм - 5 мп 
- заміна труб опалення діам. 50 мм - 30 мп
- заміна труб опалення діам. 76 мм - 3 мп 
- заміна кранів діам. 15 мм - 2 шт </t>
    </r>
    <r>
      <rPr>
        <sz val="18"/>
        <color theme="1"/>
        <rFont val="Times New Roman"/>
        <family val="1"/>
        <charset val="204"/>
      </rPr>
      <t xml:space="preserve">
</t>
    </r>
    <r>
      <rPr>
        <i/>
        <sz val="18"/>
        <color theme="1"/>
        <rFont val="Times New Roman"/>
        <family val="1"/>
        <charset val="204"/>
      </rPr>
      <t xml:space="preserve">- заміна кранів діам. 15мм -5 шт </t>
    </r>
    <r>
      <rPr>
        <sz val="18"/>
        <color theme="1"/>
        <rFont val="Times New Roman"/>
        <family val="1"/>
        <charset val="204"/>
      </rPr>
      <t xml:space="preserve">
</t>
    </r>
  </si>
  <si>
    <t>Запланована сума витрат на 12 місяців,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</si>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</sst>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20" zoomScale="60" zoomScaleNormal="59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1.140625" bestFit="1" customWidth="1"/>
    <col min="15" max="15" width="17.42578125" customWidth="1"/>
    <col min="16" max="16" width="12.42578125" customWidth="1"/>
  </cols>
  <sheetData>
    <row r="1" spans="1:5" ht="21" x14ac:dyDescent="0.35">
      <c r="A1" s="3"/>
      <c r="B1" s="31" t="s">
        <v>17</v>
      </c>
      <c r="C1" s="32"/>
      <c r="D1" s="2"/>
    </row>
    <row r="2" spans="1:5" ht="21" x14ac:dyDescent="0.35">
      <c r="A2" s="3"/>
      <c r="B2" s="31" t="s">
        <v>16</v>
      </c>
      <c r="C2" s="32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21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5" ht="119.2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81" customHeight="1" x14ac:dyDescent="0.25">
      <c r="A7" s="9">
        <v>1</v>
      </c>
      <c r="B7" s="8" t="s">
        <v>18</v>
      </c>
      <c r="C7" s="10">
        <v>56354.77</v>
      </c>
      <c r="D7" s="11"/>
      <c r="E7" s="12">
        <f>3034.21+618.34+3288.12+261.42+3128.45+219.3+3890.17+249+3425.32+176.87+3811.2+78.1+3311.21+86.02+3491.79+232.37+3550.36+6355.31</f>
        <v>39207.56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9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5" ht="33" customHeight="1" x14ac:dyDescent="0.35">
      <c r="A10" s="9">
        <v>4</v>
      </c>
      <c r="B10" s="15" t="s">
        <v>19</v>
      </c>
      <c r="C10" s="10">
        <v>3040.24</v>
      </c>
      <c r="D10" s="11"/>
      <c r="E10" s="9">
        <f>144.75+209.28+3173.5</f>
        <v>3527.5299999999997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25.5" x14ac:dyDescent="0.35">
      <c r="A12" s="9">
        <v>6</v>
      </c>
      <c r="B12" s="15" t="s">
        <v>22</v>
      </c>
      <c r="C12" s="10">
        <v>31753.200000000001</v>
      </c>
      <c r="D12" s="11"/>
      <c r="E12" s="33">
        <f>2073.62+732.36+30540.66+490.75+789.35+1409.1+559.33+2091.16+9640.27</f>
        <v>48326.600000000006</v>
      </c>
    </row>
    <row r="13" spans="1:5" ht="279" x14ac:dyDescent="0.25">
      <c r="A13" s="9">
        <v>7</v>
      </c>
      <c r="B13" s="16" t="s">
        <v>23</v>
      </c>
      <c r="C13" s="10">
        <v>54905.57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36" customHeight="1" x14ac:dyDescent="0.25">
      <c r="A15" s="9">
        <v>9</v>
      </c>
      <c r="B15" s="8" t="s">
        <v>7</v>
      </c>
      <c r="C15" s="10">
        <v>41463.870000000003</v>
      </c>
      <c r="D15" s="11"/>
      <c r="E15" s="33">
        <f>5151.24+4147.29+4550.37+4494.57+4653.17+5225.57+4485.43+4302.08+4465.17</f>
        <v>41474.89</v>
      </c>
    </row>
    <row r="16" spans="1:5" ht="55.5" hidden="1" customHeight="1" x14ac:dyDescent="0.35">
      <c r="A16" s="9">
        <v>10</v>
      </c>
      <c r="B16" s="15" t="s">
        <v>8</v>
      </c>
      <c r="C16" s="10">
        <v>0</v>
      </c>
      <c r="D16" s="11"/>
      <c r="E16" s="33"/>
    </row>
    <row r="17" spans="1:5" ht="69.75" customHeight="1" x14ac:dyDescent="0.35">
      <c r="A17" s="9">
        <v>11</v>
      </c>
      <c r="B17" s="15" t="s">
        <v>9</v>
      </c>
      <c r="C17" s="10">
        <v>3778.81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773.77</v>
      </c>
      <c r="D18" s="11"/>
      <c r="E18" s="9">
        <f>100.34+97.62+93.03</f>
        <v>290.99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14"/>
    </row>
    <row r="20" spans="1:5" ht="99" customHeight="1" x14ac:dyDescent="0.35">
      <c r="A20" s="9">
        <v>14</v>
      </c>
      <c r="B20" s="15" t="s">
        <v>12</v>
      </c>
      <c r="C20" s="10">
        <v>1914.64</v>
      </c>
      <c r="D20" s="11"/>
      <c r="E20" s="9">
        <f>65.25+57.7+82.71+115.66+78.62+78.6+61.87+67.77+70.48</f>
        <v>678.66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19398.490000000002</v>
      </c>
      <c r="D21" s="20">
        <f>ROUND((D7+D8+D9+D10+D11+D12+D13+D14+D15+D16+D17+D18+D19+D20)*[1]розрахунок!D42/100,3)</f>
        <v>0</v>
      </c>
      <c r="E21" s="14">
        <f>SUM(E7:E20)*10%</f>
        <v>13350.623000000001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42676.67</v>
      </c>
      <c r="D22" s="20">
        <f>ROUND((D7+D8+D9+D10+D11+D12+D13+D14+D15+D16+D17+D18+D19+D20+D21)*[1]розрахунок!D41/100,3)</f>
        <v>0</v>
      </c>
      <c r="E22" s="14">
        <f>SUM(E7:E21)*20%</f>
        <v>29371.370600000002</v>
      </c>
    </row>
    <row r="23" spans="1:5" ht="45" customHeight="1" x14ac:dyDescent="0.3">
      <c r="A23" s="17">
        <v>17</v>
      </c>
      <c r="B23" s="21" t="s">
        <v>15</v>
      </c>
      <c r="C23" s="22">
        <f>SUM(C7:C22)-0.01</f>
        <v>256060.01999999996</v>
      </c>
      <c r="D23" s="19">
        <f>D22+D21+D20+D19+D18+D17+D16+D15+D14+D13+D12+D11+D10+D9+D8+D7</f>
        <v>0</v>
      </c>
      <c r="E23" s="14">
        <f>SUM(E7:E22)</f>
        <v>176228.2236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30" t="s">
        <v>26</v>
      </c>
      <c r="B25" s="30"/>
      <c r="C25" s="30"/>
      <c r="D25" s="30"/>
      <c r="E25" s="23"/>
    </row>
    <row r="26" spans="1:5" ht="23.25" x14ac:dyDescent="0.35">
      <c r="A26" s="30"/>
      <c r="B26" s="30"/>
      <c r="C26" s="30"/>
      <c r="D26" s="30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2021-04-09T09:43:08Z</cp:lastPrinted>
  <dcterms:created xsi:type="dcterms:W3CDTF">2020-04-09T12:14:42Z</dcterms:created>
  <dcterms:modified xsi:type="dcterms:W3CDTF">2021-04-26T13:17:13Z</dcterms:modified>
</cp:coreProperties>
</file>