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1\УПРАВЛІННЯ\ЗВІТ\до 30.04\"/>
    </mc:Choice>
  </mc:AlternateContent>
  <xr:revisionPtr revIDLastSave="0" documentId="13_ncr:1_{2067E662-FB29-4E4F-B6EA-D599668AA275}" xr6:coauthVersionLast="46" xr6:coauthVersionMax="46" xr10:uidLastSave="{00000000-0000-0000-0000-000000000000}"/>
  <bookViews>
    <workbookView xWindow="-120" yWindow="-120" windowWidth="19440" windowHeight="11160" xr2:uid="{00000000-000D-0000-FFFF-FFFF00000000}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Лист2!$A$1:$E$26</definedName>
  </definedNames>
  <calcPr calcId="181029"/>
</workbook>
</file>

<file path=xl/calcChain.xml><?xml version="1.0" encoding="utf-8"?>
<calcChain xmlns="http://schemas.openxmlformats.org/spreadsheetml/2006/main">
  <c r="E20" i="2" l="1"/>
  <c r="E12" i="2"/>
  <c r="E7" i="2"/>
  <c r="E15" i="2"/>
  <c r="E18" i="2"/>
  <c r="E10" i="2"/>
  <c r="A5" i="2" l="1"/>
  <c r="C21" i="2"/>
  <c r="D21" i="2"/>
  <c r="D22" i="2"/>
  <c r="D23" i="2" s="1"/>
  <c r="C22" i="2" l="1"/>
  <c r="C23" i="2" s="1"/>
  <c r="E21" i="2"/>
  <c r="E22" i="2" l="1"/>
  <c r="E23" i="2" s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<sst xmlns="http://schemas.openxmlformats.org/spreadsheetml/2006/main" count="27" uniqueCount="27">
  <si>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</si>
  <si>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</si>
  <si>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</si>
  <si>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</si>
  <si>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</si>
  <si>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</si>
  <si>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</si>
  <si>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</si>
  <si>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</si>
  <si>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</si>
  <si>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</si>
  <si>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</si>
  <si>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</si>
  <si>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</si>
  <si>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</si>
  <si>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</si>
  <si>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</si>
  <si>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</si>
  <si>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</si>
  <si>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м. Канів вул. Героїв Дніпра буд 7</t>
  </si>
  <si>
    <t>Обслуговування вентиляційних каналів</t>
  </si>
  <si>
    <t>ЗВІТ ПРО ВИКОНАННЯ КОШТОРИСУ
витрат на утримання багатоквартирного будинку та 
прибудинкової території за 9 місяців (липень 2020 р- березень 2021 р)</t>
  </si>
  <si>
    <r>
      <t xml:space="preserve">Поточний ремонт внутрішньобудинкових систем:водопостачання, водовідведення, теплопостачання, зливової каналізації:
</t>
    </r>
    <r>
      <rPr>
        <i/>
        <sz val="18"/>
        <color theme="1"/>
        <rFont val="Times New Roman"/>
        <family val="1"/>
        <charset val="204"/>
      </rPr>
      <t>- заміна каналізаційного стояка діам. 100мм в підвалі-2,3</t>
    </r>
    <r>
      <rPr>
        <sz val="18"/>
        <color theme="1"/>
        <rFont val="Times New Roman"/>
        <family val="1"/>
        <charset val="204"/>
      </rPr>
      <t xml:space="preserve"> мп; </t>
    </r>
    <r>
      <rPr>
        <i/>
        <sz val="18"/>
        <color theme="1"/>
        <rFont val="Times New Roman"/>
        <family val="1"/>
        <charset val="204"/>
      </rPr>
      <t xml:space="preserve">
- заміна труби холодного водопостачання в підвалі діам.25 мм - 11мп;
- заміна труби холодного водопостачання в підвалі діам.20 мм - 1мп;
- заміна зруйнованих азбестових  каналізаційних труб  на труби ПВХ на покрівлі - 7 шт;
- заміна труби холодного водопостачання діам. 32 мм в підвалі - 2 мп;
- заміна різьб діам. 20 мм на стояку опалення (1під) -2 шт</t>
    </r>
    <r>
      <rPr>
        <sz val="18"/>
        <color theme="1"/>
        <rFont val="Times New Roman"/>
        <family val="1"/>
        <charset val="204"/>
      </rPr>
      <t xml:space="preserve">
</t>
    </r>
  </si>
  <si>
    <r>
      <t xml:space="preserve"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будинку:
</t>
    </r>
    <r>
      <rPr>
        <i/>
        <sz val="18"/>
        <color theme="1"/>
        <rFont val="Times New Roman"/>
        <family val="1"/>
        <charset val="204"/>
      </rPr>
      <t>- ремонт гойдалки на дитячому майданчику - 1 шт;
- ремонт покрівлі - 465 м2;
- інші дрібні роботи</t>
    </r>
    <r>
      <rPr>
        <sz val="18"/>
        <color theme="1"/>
        <rFont val="Times New Roman"/>
        <family val="1"/>
        <charset val="204"/>
      </rPr>
      <t xml:space="preserve">
</t>
    </r>
  </si>
  <si>
    <t>Запланована сума витрат на 12 місяців,  гривень</t>
  </si>
  <si>
    <t>Фактична сума витрат за 9 місяців, гривень</t>
  </si>
  <si>
    <t>Адміністрація КП "ЖЕК"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</si>
</sst>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i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 xr:uid="{00000000-0005-0000-0000-000001000000}"/>
    <cellStyle name="Обычный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  <row r="42">
          <cell r="D42">
            <v>10</v>
          </cell>
        </row>
      </sheetData>
      <sheetData sheetId="6"/>
      <sheetData sheetId="7">
        <row r="16">
          <cell r="G16">
            <v>41203.256091668765</v>
          </cell>
        </row>
      </sheetData>
      <sheetData sheetId="8">
        <row r="13">
          <cell r="K13">
            <v>11427.37690190928</v>
          </cell>
        </row>
      </sheetData>
      <sheetData sheetId="9">
        <row r="16">
          <cell r="H16">
            <v>56910.152733956129</v>
          </cell>
        </row>
      </sheetData>
      <sheetData sheetId="10">
        <row r="23">
          <cell r="F23">
            <v>2388.7606488061538</v>
          </cell>
        </row>
      </sheetData>
      <sheetData sheetId="11">
        <row r="15">
          <cell r="H15">
            <v>8532.8910730868465</v>
          </cell>
        </row>
      </sheetData>
      <sheetData sheetId="12">
        <row r="15">
          <cell r="H15">
            <v>39937.236629637307</v>
          </cell>
        </row>
      </sheetData>
      <sheetData sheetId="13">
        <row r="16">
          <cell r="G16">
            <v>0</v>
          </cell>
        </row>
      </sheetData>
      <sheetData sheetId="14">
        <row r="23">
          <cell r="G23">
            <v>2854.7479760936044</v>
          </cell>
        </row>
      </sheetData>
      <sheetData sheetId="15">
        <row r="13">
          <cell r="F13">
            <v>464.26417874347987</v>
          </cell>
        </row>
      </sheetData>
      <sheetData sheetId="16">
        <row r="13">
          <cell r="I13">
            <v>18345.36</v>
          </cell>
        </row>
      </sheetData>
      <sheetData sheetId="17">
        <row r="15">
          <cell r="G15">
            <v>4914.8820143999992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view="pageBreakPreview" topLeftCell="A17" zoomScale="60" zoomScaleNormal="59" zoomScalePageLayoutView="55" workbookViewId="0">
      <selection activeCell="K25" sqref="K25"/>
    </sheetView>
  </sheetViews>
  <sheetFormatPr defaultRowHeight="15" x14ac:dyDescent="0.25"/>
  <cols>
    <col min="1" max="1" width="10.140625" customWidth="1"/>
    <col min="2" max="2" width="98.7109375" bestFit="1" customWidth="1"/>
    <col min="3" max="3" width="25.85546875" customWidth="1"/>
    <col min="4" max="4" width="0.28515625" customWidth="1"/>
    <col min="5" max="5" width="20.7109375" customWidth="1"/>
    <col min="14" max="14" width="12.42578125" customWidth="1"/>
    <col min="16" max="16" width="12.42578125" customWidth="1"/>
  </cols>
  <sheetData>
    <row r="1" spans="1:5" ht="21" x14ac:dyDescent="0.35">
      <c r="A1" s="3"/>
      <c r="B1" s="31" t="s">
        <v>17</v>
      </c>
      <c r="C1" s="32"/>
      <c r="D1" s="2"/>
    </row>
    <row r="2" spans="1:5" ht="21" x14ac:dyDescent="0.35">
      <c r="A2" s="3"/>
      <c r="B2" s="31" t="s">
        <v>16</v>
      </c>
      <c r="C2" s="32"/>
      <c r="D2" s="2"/>
    </row>
    <row r="3" spans="1:5" ht="18.75" x14ac:dyDescent="0.3">
      <c r="A3" s="3"/>
      <c r="B3" s="6"/>
      <c r="C3" s="7"/>
      <c r="D3" s="2"/>
    </row>
    <row r="4" spans="1:5" ht="69" customHeight="1" x14ac:dyDescent="0.25">
      <c r="A4" s="34" t="s">
        <v>21</v>
      </c>
      <c r="B4" s="34"/>
      <c r="C4" s="34"/>
      <c r="D4" s="34"/>
    </row>
    <row r="5" spans="1:5" ht="20.25" x14ac:dyDescent="0.3">
      <c r="A5" s="24" t="str">
        <f>[1]Характеристика!A6</f>
        <v>Адреса</v>
      </c>
      <c r="B5" s="25" t="s">
        <v>19</v>
      </c>
      <c r="C5" s="4"/>
      <c r="D5" s="1"/>
    </row>
    <row r="6" spans="1:5" ht="106.5" customHeight="1" x14ac:dyDescent="0.25">
      <c r="A6" s="26" t="s">
        <v>0</v>
      </c>
      <c r="B6" s="27" t="s">
        <v>1</v>
      </c>
      <c r="C6" s="26" t="s">
        <v>24</v>
      </c>
      <c r="D6" s="26" t="s">
        <v>2</v>
      </c>
      <c r="E6" s="28" t="s">
        <v>25</v>
      </c>
    </row>
    <row r="7" spans="1:5" ht="81" customHeight="1" x14ac:dyDescent="0.25">
      <c r="A7" s="9">
        <v>1</v>
      </c>
      <c r="B7" s="8" t="s">
        <v>18</v>
      </c>
      <c r="C7" s="10">
        <v>66480.03</v>
      </c>
      <c r="D7" s="11"/>
      <c r="E7" s="12">
        <f>3401.53+88.37+3915.15+335.67+3518.74+181.7+3982.67+310.69+3213.77+238.59+5162.98+257.61+3116.96+730.4+3647.19+173.85+3587.02+238.7</f>
        <v>36101.589999999997</v>
      </c>
    </row>
    <row r="8" spans="1:5" ht="28.5" hidden="1" customHeight="1" x14ac:dyDescent="0.35">
      <c r="A8" s="9">
        <v>2</v>
      </c>
      <c r="B8" s="13" t="s">
        <v>3</v>
      </c>
      <c r="C8" s="14"/>
      <c r="D8" s="11"/>
      <c r="E8" s="29">
        <v>0</v>
      </c>
    </row>
    <row r="9" spans="1:5" ht="26.25" hidden="1" customHeight="1" x14ac:dyDescent="0.35">
      <c r="A9" s="9">
        <v>3</v>
      </c>
      <c r="B9" s="15" t="s">
        <v>4</v>
      </c>
      <c r="C9" s="10">
        <v>0</v>
      </c>
      <c r="D9" s="11"/>
      <c r="E9" s="29">
        <v>0</v>
      </c>
    </row>
    <row r="10" spans="1:5" ht="33" customHeight="1" x14ac:dyDescent="0.35">
      <c r="A10" s="9">
        <v>4</v>
      </c>
      <c r="B10" s="15" t="s">
        <v>20</v>
      </c>
      <c r="C10" s="10">
        <v>3331.34</v>
      </c>
      <c r="D10" s="11"/>
      <c r="E10" s="9">
        <f>1940.19+2368.77</f>
        <v>4308.96</v>
      </c>
    </row>
    <row r="11" spans="1:5" ht="112.5" hidden="1" customHeight="1" x14ac:dyDescent="0.35">
      <c r="A11" s="9">
        <v>5</v>
      </c>
      <c r="B11" s="15" t="s">
        <v>5</v>
      </c>
      <c r="C11" s="10">
        <v>0</v>
      </c>
      <c r="D11" s="11"/>
      <c r="E11" s="14">
        <v>0</v>
      </c>
    </row>
    <row r="12" spans="1:5" ht="280.5" customHeight="1" x14ac:dyDescent="0.35">
      <c r="A12" s="9">
        <v>6</v>
      </c>
      <c r="B12" s="15" t="s">
        <v>23</v>
      </c>
      <c r="C12" s="10">
        <v>48776.89</v>
      </c>
      <c r="D12" s="11"/>
      <c r="E12" s="33">
        <f>1339.52+1447.53+1052.79+27114.76+68454.22+1015.21+1977.22+2022.83</f>
        <v>104424.08000000002</v>
      </c>
    </row>
    <row r="13" spans="1:5" ht="325.5" x14ac:dyDescent="0.25">
      <c r="A13" s="9">
        <v>7</v>
      </c>
      <c r="B13" s="16" t="s">
        <v>22</v>
      </c>
      <c r="C13" s="10">
        <v>30335.29</v>
      </c>
      <c r="D13" s="11"/>
      <c r="E13" s="33"/>
    </row>
    <row r="14" spans="1:5" ht="94.5" hidden="1" customHeight="1" x14ac:dyDescent="0.25">
      <c r="A14" s="9">
        <v>8</v>
      </c>
      <c r="B14" s="8" t="s">
        <v>6</v>
      </c>
      <c r="C14" s="10">
        <v>0</v>
      </c>
      <c r="D14" s="11"/>
      <c r="E14" s="14">
        <v>0</v>
      </c>
    </row>
    <row r="15" spans="1:5" ht="36" customHeight="1" x14ac:dyDescent="0.25">
      <c r="A15" s="9">
        <v>9</v>
      </c>
      <c r="B15" s="8" t="s">
        <v>7</v>
      </c>
      <c r="C15" s="10">
        <v>51571.9</v>
      </c>
      <c r="D15" s="11"/>
      <c r="E15" s="33">
        <f>5770.57+6625.92+6653.63+5969.44+6190.73+5117.02+7697.07+5169.39+5858.7</f>
        <v>55052.469999999994</v>
      </c>
    </row>
    <row r="16" spans="1:5" ht="55.5" hidden="1" customHeight="1" x14ac:dyDescent="0.35">
      <c r="A16" s="9">
        <v>10</v>
      </c>
      <c r="B16" s="15" t="s">
        <v>8</v>
      </c>
      <c r="C16" s="10">
        <v>0</v>
      </c>
      <c r="D16" s="11"/>
      <c r="E16" s="33"/>
    </row>
    <row r="17" spans="1:5" ht="69.75" customHeight="1" x14ac:dyDescent="0.35">
      <c r="A17" s="9">
        <v>11</v>
      </c>
      <c r="B17" s="15" t="s">
        <v>9</v>
      </c>
      <c r="C17" s="10">
        <v>4881.79</v>
      </c>
      <c r="D17" s="11"/>
      <c r="E17" s="33"/>
    </row>
    <row r="18" spans="1:5" ht="23.25" x14ac:dyDescent="0.35">
      <c r="A18" s="9">
        <v>12</v>
      </c>
      <c r="B18" s="13" t="s">
        <v>10</v>
      </c>
      <c r="C18" s="14">
        <v>790.42</v>
      </c>
      <c r="D18" s="11"/>
      <c r="E18" s="9">
        <f>93.03+97.62+100.34</f>
        <v>290.99</v>
      </c>
    </row>
    <row r="19" spans="1:5" ht="23.25" hidden="1" x14ac:dyDescent="0.35">
      <c r="A19" s="9">
        <v>13</v>
      </c>
      <c r="B19" s="13" t="s">
        <v>11</v>
      </c>
      <c r="C19" s="14">
        <v>0</v>
      </c>
      <c r="D19" s="11"/>
      <c r="E19" s="14">
        <v>0</v>
      </c>
    </row>
    <row r="20" spans="1:5" ht="99" customHeight="1" x14ac:dyDescent="0.35">
      <c r="A20" s="9">
        <v>14</v>
      </c>
      <c r="B20" s="15" t="s">
        <v>12</v>
      </c>
      <c r="C20" s="10">
        <v>2882.27</v>
      </c>
      <c r="D20" s="11"/>
      <c r="E20" s="14">
        <f>104.2+139.73+124.77+134.1+157.15+118.69+151.1+104.86+95.58</f>
        <v>1130.1799999999998</v>
      </c>
    </row>
    <row r="21" spans="1:5" ht="23.25" x14ac:dyDescent="0.3">
      <c r="A21" s="17">
        <v>15</v>
      </c>
      <c r="B21" s="18" t="s">
        <v>13</v>
      </c>
      <c r="C21" s="19">
        <f>ROUND((C7+C8+C9+C10+C11+C12+C13+C14+C15+C16+C17+C18+C19+C20)*[1]розрахунок!D42/100,2)</f>
        <v>20904.990000000002</v>
      </c>
      <c r="D21" s="20">
        <f>ROUND((D7+D8+D9+D10+D11+D12+D13+D14+D15+D16+D17+D18+D19+D20)*[1]розрахунок!D42/100,3)</f>
        <v>0</v>
      </c>
      <c r="E21" s="14">
        <f>SUM(E7:E20)*10%</f>
        <v>20130.827000000001</v>
      </c>
    </row>
    <row r="22" spans="1:5" ht="23.25" x14ac:dyDescent="0.3">
      <c r="A22" s="17">
        <v>16</v>
      </c>
      <c r="B22" s="18" t="s">
        <v>14</v>
      </c>
      <c r="C22" s="17">
        <f>ROUND((C7+C8+C9+C10+C11+C12+C13+C14+C15+C16+C17+C18+C19+C20+C21)*0.2,2)</f>
        <v>45990.98</v>
      </c>
      <c r="D22" s="20">
        <f>ROUND((D7+D8+D9+D10+D11+D12+D13+D14+D15+D16+D17+D18+D19+D20+D21)*[1]розрахунок!D41/100,3)</f>
        <v>0</v>
      </c>
      <c r="E22" s="14">
        <f>SUM(E7:E21)*20%</f>
        <v>44287.8194</v>
      </c>
    </row>
    <row r="23" spans="1:5" ht="45" customHeight="1" x14ac:dyDescent="0.3">
      <c r="A23" s="17">
        <v>17</v>
      </c>
      <c r="B23" s="21" t="s">
        <v>15</v>
      </c>
      <c r="C23" s="22">
        <f>SUM(C7:C22)</f>
        <v>275945.89999999997</v>
      </c>
      <c r="D23" s="19">
        <f>D22+D21+D20+D19+D18+D17+D16+D15+D14+D13+D12+D11+D10+D9+D8+D7</f>
        <v>0</v>
      </c>
      <c r="E23" s="14">
        <f>SUM(E7:E22)</f>
        <v>265726.91639999999</v>
      </c>
    </row>
    <row r="24" spans="1:5" ht="23.25" x14ac:dyDescent="0.35">
      <c r="A24" s="35"/>
      <c r="B24" s="35"/>
      <c r="C24" s="35"/>
      <c r="D24" s="35"/>
      <c r="E24" s="23"/>
    </row>
    <row r="25" spans="1:5" ht="23.25" x14ac:dyDescent="0.35">
      <c r="A25" s="30" t="s">
        <v>26</v>
      </c>
      <c r="B25" s="30"/>
      <c r="C25" s="30"/>
      <c r="D25" s="30"/>
      <c r="E25" s="23"/>
    </row>
    <row r="26" spans="1:5" ht="23.25" x14ac:dyDescent="0.35">
      <c r="A26" s="30"/>
      <c r="B26" s="30"/>
      <c r="C26" s="30"/>
      <c r="D26" s="30"/>
      <c r="E26" s="23"/>
    </row>
    <row r="27" spans="1:5" ht="19.5" customHeight="1" x14ac:dyDescent="0.25">
      <c r="A27" s="5"/>
      <c r="B27" s="5"/>
      <c r="C27" s="5"/>
      <c r="D27" s="5"/>
    </row>
    <row r="28" spans="1:5" ht="15.75" hidden="1" x14ac:dyDescent="0.25">
      <c r="A28" s="3"/>
      <c r="B28" s="1"/>
      <c r="C28" s="1"/>
      <c r="D28" s="1"/>
    </row>
    <row r="29" spans="1:5" ht="15.75" hidden="1" x14ac:dyDescent="0.25">
      <c r="A29" s="3"/>
      <c r="B29" s="1"/>
      <c r="C29" s="1"/>
      <c r="D29" s="1"/>
    </row>
  </sheetData>
  <mergeCells count="8">
    <mergeCell ref="A25:D25"/>
    <mergeCell ref="A26:D26"/>
    <mergeCell ref="B1:C1"/>
    <mergeCell ref="B2:C2"/>
    <mergeCell ref="E12:E13"/>
    <mergeCell ref="E15:E17"/>
    <mergeCell ref="A4:D4"/>
    <mergeCell ref="A24:D24"/>
  </mergeCells>
  <pageMargins left="0.7" right="0.7" top="0.75" bottom="0.75" header="0.3" footer="0.3"/>
  <pageSetup paperSize="9" scale="5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2020-04-10T05:49:27Z</cp:lastPrinted>
  <dcterms:created xsi:type="dcterms:W3CDTF">2020-04-09T12:14:42Z</dcterms:created>
  <dcterms:modified xsi:type="dcterms:W3CDTF">2021-04-26T13:21:03Z</dcterms:modified>
</cp:coreProperties>
</file>