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,05\"/>
    </mc:Choice>
  </mc:AlternateContent>
  <xr:revisionPtr revIDLastSave="0" documentId="13_ncr:1_{11C31AEF-8224-445C-A434-E127F91EB01F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Лист2!$A$1:$F$26</definedName>
  </definedNames>
  <calcPr calcId="181029"/>
</workbook>
</file>

<file path=xl/calcChain.xml><?xml version="1.0" encoding="utf-8"?>
<calcChain xmlns="http://schemas.openxmlformats.org/spreadsheetml/2006/main">
  <c r="E18" i="2" l="1"/>
  <c r="E20" i="2"/>
  <c r="E12" i="2"/>
  <c r="E7" i="2"/>
  <c r="E8" i="2"/>
  <c r="E15" i="2"/>
  <c r="E10" i="2"/>
  <c r="C21" i="2" l="1"/>
  <c r="A5" i="2" l="1"/>
  <c r="D21" i="2"/>
  <c r="D22" i="2" s="1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<sst xmlns="http://schemas.openxmlformats.org/spreadsheetml/2006/main" count="27" uniqueCount="27">
  <si>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</si>
  <si>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</si>
  <si>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</si>
  <si>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</si>
  <si>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</si>
  <si>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</si>
  <si>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</si>
  <si>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</si>
  <si>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</si>
  <si>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</si>
  <si>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</si>
  <si>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</si>
  <si>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</si>
  <si>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</si>
  <si>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</si>
  <si>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</si>
  <si>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</si>
  <si>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</si>
  <si>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</si>
  <si>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</si>
  <si>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м. Канів вул. 206Дивізії буд 8</t>
  </si>
  <si>
    <t>ЗВІТ ПРО ВИКОНАННЯ КОШТОРИСУ
витрат на утримання багатоквартирного будинку та 
прибудинкової території за 9 місяців (серпень 2020 - квітень 2021 р)</t>
  </si>
  <si>
    <t>Запланована сума витрат на 12 місяців, гривень</t>
  </si>
  <si>
    <t>Фактична сума витрат за 9 місяців, гривень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</si>
  <si>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-</t>
    </r>
    <r>
      <rPr>
        <i/>
        <sz val="18"/>
        <color theme="1"/>
        <rFont val="Times New Roman"/>
        <family val="1"/>
        <charset val="204"/>
      </rPr>
      <t xml:space="preserve"> косметичний ремонт  в під. №7 (тамбур, 1-й поверх) ;  
- ремонт парканчика на дитячому майданчику - 57 мп ;
- влаштування парканчика навколо клумб (4під) - 53 мп ;
- ремонт лавок ( влаштування спинок, пофарбування) - 8 шт ;
- встановлення відливів із оцинкованого заліза на поверхні балконної плити  (8 під'їзд, 9 поверх) - 4,7 мп ;
- влаштування покриття із бікроеласту на поверхні балкона - 3,0 м2 ;
- обшиття профнастилом козирка входу (бокові частини), 4 під' їзд - 5,0 мп ;
- виготовлення та встановлення дверей із металу, пофарбування ( вхід в підвал, 1 під' їзд)- 1 шт ;
- ремонт покрівлі шахти ліфта (7 під' їзд), балкон (8 під' їзд) - 35 м2 
</t>
    </r>
  </si>
  <si>
    <r>
      <t xml:space="preserve">Поточний ремонт внутрішньобудинкових систем:водопостачання, водовідведення, теплопостачання, зливової каналізації :
</t>
    </r>
    <r>
      <rPr>
        <i/>
        <sz val="18"/>
        <color theme="1"/>
        <rFont val="Times New Roman"/>
        <family val="1"/>
        <charset val="204"/>
      </rPr>
      <t xml:space="preserve">- заміна труби опалення діам. 20 мм - 7 мп ;
- заміна кранів діам. 15 мм (опалення) - 9 шт; 
- заміна кранів діам. 20 мм - 5 шт;
- заміна труби опалення діам. 32 мм - 6 мп 
- заміна труби холодного водопостачання діам.25 мм - 6 мп, діам. 32 мм - 14 мп, діам. 40 мм - 1 мп,  діам. 50 мм -9 мп, діам. 76 мм - 17 мп ;
- заміна труб холодного водовідведення діам. 50 мм в підвалі - 3,1 мп;
- заміна труб каналізації діам. 100 мм в підвалі - 13,5 мп;
- заміна труби каналізації 150 мм -3 мп; 
- заміна труби каналізації (5 під'їзд) (ввод в будинок ) діам. 150 мм - 8 мп 
</t>
    </r>
  </si>
  <si>
    <t>Винагорода управителю (рентабельність)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</si>
</sst>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A17" zoomScale="60" zoomScaleNormal="59" zoomScalePageLayoutView="55" workbookViewId="0">
      <selection activeCell="B22" sqref="B22"/>
    </sheetView>
  </sheetViews>
  <sheetFormatPr defaultRowHeight="15" x14ac:dyDescent="0.25"/>
  <cols>
    <col min="1" max="1" width="10.140625" customWidth="1"/>
    <col min="2" max="2" width="121.140625" bestFit="1" customWidth="1"/>
    <col min="3" max="3" width="19" customWidth="1"/>
    <col min="4" max="4" width="0.28515625" hidden="1" customWidth="1"/>
    <col min="5" max="5" width="20.7109375" customWidth="1"/>
    <col min="14" max="14" width="17.2851562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16</v>
      </c>
      <c r="C1" s="31"/>
      <c r="D1" s="2"/>
    </row>
    <row r="2" spans="1:5" ht="21" x14ac:dyDescent="0.35">
      <c r="A2" s="3"/>
      <c r="B2" s="30" t="s">
        <v>15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3" t="s">
        <v>21</v>
      </c>
      <c r="B4" s="33"/>
      <c r="C4" s="33"/>
      <c r="D4" s="33"/>
    </row>
    <row r="5" spans="1:5" ht="20.25" x14ac:dyDescent="0.3">
      <c r="A5" s="24" t="str">
        <f>[1]Характеристика!A6</f>
        <v>Адреса</v>
      </c>
      <c r="B5" s="25" t="s">
        <v>20</v>
      </c>
      <c r="C5" s="4"/>
      <c r="D5" s="1"/>
    </row>
    <row r="6" spans="1:5" ht="235.5" customHeight="1" x14ac:dyDescent="0.25">
      <c r="A6" s="26" t="s">
        <v>0</v>
      </c>
      <c r="B6" s="27" t="s">
        <v>1</v>
      </c>
      <c r="C6" s="26" t="s">
        <v>22</v>
      </c>
      <c r="D6" s="26" t="s">
        <v>2</v>
      </c>
      <c r="E6" s="28" t="s">
        <v>23</v>
      </c>
    </row>
    <row r="7" spans="1:5" ht="81" customHeight="1" x14ac:dyDescent="0.25">
      <c r="A7" s="9">
        <v>1</v>
      </c>
      <c r="B7" s="8" t="s">
        <v>17</v>
      </c>
      <c r="C7" s="10">
        <v>310689.7</v>
      </c>
      <c r="D7" s="11"/>
      <c r="E7" s="12">
        <f>23675.17+3451.31+18125.05+578.35+26785.96+512.97+22238.71+1066.48+21286.58+1418.32+17124.59+836.82+17998.63+17404.09+21385.5+896.29+19658.01+8279.11</f>
        <v>222721.94</v>
      </c>
    </row>
    <row r="8" spans="1:5" ht="28.5" customHeight="1" x14ac:dyDescent="0.35">
      <c r="A8" s="9">
        <v>2</v>
      </c>
      <c r="B8" s="13" t="s">
        <v>3</v>
      </c>
      <c r="C8" s="14">
        <v>146762.88</v>
      </c>
      <c r="D8" s="11"/>
      <c r="E8" s="35">
        <f>15900.01+16798.72+14109.55+14803.81+24615.79+16474.56+13289.52+15095.71+14578.98</f>
        <v>145666.65000000002</v>
      </c>
    </row>
    <row r="9" spans="1:5" ht="26.25" customHeight="1" x14ac:dyDescent="0.35">
      <c r="A9" s="9">
        <v>3</v>
      </c>
      <c r="B9" s="15" t="s">
        <v>4</v>
      </c>
      <c r="C9" s="10">
        <v>39319.06</v>
      </c>
      <c r="D9" s="11"/>
      <c r="E9" s="36"/>
    </row>
    <row r="10" spans="1:5" ht="33" customHeight="1" x14ac:dyDescent="0.35">
      <c r="A10" s="9">
        <v>4</v>
      </c>
      <c r="B10" s="15" t="s">
        <v>18</v>
      </c>
      <c r="C10" s="10">
        <v>13801.27</v>
      </c>
      <c r="D10" s="11"/>
      <c r="E10" s="9">
        <f>232.62+9291.49+203</f>
        <v>9727.11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367.5" customHeight="1" x14ac:dyDescent="0.25">
      <c r="A12" s="9">
        <v>6</v>
      </c>
      <c r="B12" s="16" t="s">
        <v>24</v>
      </c>
      <c r="C12" s="10">
        <v>241343.86</v>
      </c>
      <c r="D12" s="11"/>
      <c r="E12" s="32">
        <f>13156.58+6231.23+39670.29+6434.65+3744.61+2874.15+87313.64+20460.19+90913.56</f>
        <v>270798.90000000002</v>
      </c>
    </row>
    <row r="13" spans="1:5" ht="310.5" customHeight="1" x14ac:dyDescent="0.25">
      <c r="A13" s="9">
        <v>7</v>
      </c>
      <c r="B13" s="16" t="s">
        <v>25</v>
      </c>
      <c r="C13" s="10">
        <v>169210.73</v>
      </c>
      <c r="D13" s="11"/>
      <c r="E13" s="32"/>
    </row>
    <row r="14" spans="1:5" ht="78.7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26.25" customHeight="1" x14ac:dyDescent="0.25">
      <c r="A15" s="9">
        <v>9</v>
      </c>
      <c r="B15" s="8" t="s">
        <v>7</v>
      </c>
      <c r="C15" s="10">
        <v>128981.96</v>
      </c>
      <c r="D15" s="11"/>
      <c r="E15" s="37">
        <f>14806.85+13386.54+16010.1+13898.92+13960.12+13034.12+12380.01+13821.93+13832.22</f>
        <v>125130.81</v>
      </c>
    </row>
    <row r="16" spans="1:5" ht="41.25" hidden="1" customHeight="1" x14ac:dyDescent="0.35">
      <c r="A16" s="9">
        <v>10</v>
      </c>
      <c r="B16" s="15" t="s">
        <v>8</v>
      </c>
      <c r="C16" s="10">
        <v>0</v>
      </c>
      <c r="D16" s="11"/>
      <c r="E16" s="38"/>
    </row>
    <row r="17" spans="1:15" ht="69.75" customHeight="1" x14ac:dyDescent="0.35">
      <c r="A17" s="9">
        <v>11</v>
      </c>
      <c r="B17" s="15" t="s">
        <v>9</v>
      </c>
      <c r="C17" s="10">
        <v>9422.26</v>
      </c>
      <c r="D17" s="11"/>
      <c r="E17" s="36"/>
    </row>
    <row r="18" spans="1:15" ht="23.25" x14ac:dyDescent="0.35">
      <c r="A18" s="9">
        <v>12</v>
      </c>
      <c r="B18" s="13" t="s">
        <v>10</v>
      </c>
      <c r="C18" s="14">
        <v>3161.67</v>
      </c>
      <c r="D18" s="11"/>
      <c r="E18" s="9">
        <f>372.13+390.46+372.3+20.55</f>
        <v>1155.4399999999998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54516.02</v>
      </c>
      <c r="D20" s="11"/>
      <c r="E20" s="14">
        <f>4127.32+3786.87+4707.19+4112.14+3927.38+4542.54+4145.98+4935.42+4136.32</f>
        <v>38421.160000000003</v>
      </c>
    </row>
    <row r="21" spans="1:15" ht="23.25" x14ac:dyDescent="0.3">
      <c r="A21" s="17">
        <v>15</v>
      </c>
      <c r="B21" s="18" t="s">
        <v>26</v>
      </c>
      <c r="C21" s="19">
        <f>(C7+C8+C9+C10+C11+C12+C13+C14+C15+C16+C17+C18+C19+C20)*10%</f>
        <v>111720.94099999999</v>
      </c>
      <c r="D21" s="20">
        <f>ROUND((D7+D8+D9+D10+D11+D12+D13+D14+D15+D16+D17+D18+D19+D20)*[1]розрахунок!D42/100,3)</f>
        <v>0</v>
      </c>
      <c r="E21" s="14">
        <f>SUM(E7:E20)*10%</f>
        <v>81362.201000000015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</f>
        <v>245786.07</v>
      </c>
      <c r="D22" s="20">
        <f>ROUND((D7+D8+D9+D10+D11+D12+D13+D14+D15+D16+D17+D18+D19+D20+D21)*[1]розрахунок!D41/100,3)</f>
        <v>0</v>
      </c>
      <c r="E22" s="14">
        <f>SUM(E7:E21)*20%</f>
        <v>178996.84220000004</v>
      </c>
    </row>
    <row r="23" spans="1:15" ht="45" customHeight="1" x14ac:dyDescent="0.3">
      <c r="A23" s="17">
        <v>17</v>
      </c>
      <c r="B23" s="21" t="s">
        <v>14</v>
      </c>
      <c r="C23" s="22">
        <f>SUM(C7:C22)</f>
        <v>1474716.4209999999</v>
      </c>
      <c r="D23" s="19">
        <f>D22+D21+D20+D19+D18+D17+D16+D15+D14+D13+D12+D11+D10+D9+D8+D7</f>
        <v>0</v>
      </c>
      <c r="E23" s="14">
        <f>SUM(E7:E22)</f>
        <v>1073981.0532000002</v>
      </c>
    </row>
    <row r="24" spans="1:15" ht="23.25" x14ac:dyDescent="0.35">
      <c r="A24" s="34"/>
      <c r="B24" s="34"/>
      <c r="C24" s="34"/>
      <c r="D24" s="34"/>
      <c r="E24" s="23"/>
    </row>
    <row r="25" spans="1:15" ht="23.25" x14ac:dyDescent="0.35">
      <c r="A25" s="29" t="s">
        <v>19</v>
      </c>
      <c r="B25" s="29"/>
      <c r="C25" s="29"/>
      <c r="D25" s="29"/>
      <c r="E25" s="23"/>
    </row>
    <row r="26" spans="1:15" ht="23.25" x14ac:dyDescent="0.35">
      <c r="A26" s="29"/>
      <c r="B26" s="29"/>
      <c r="C26" s="29"/>
      <c r="D26" s="29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9055118110236221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2021-05-24T11:29:49Z</cp:lastPrinted>
  <dcterms:created xsi:type="dcterms:W3CDTF">2020-04-09T12:14:42Z</dcterms:created>
  <dcterms:modified xsi:type="dcterms:W3CDTF">2021-06-02T12:19:01Z</dcterms:modified>
</cp:coreProperties>
</file>