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8\"/>
    </mc:Choice>
  </mc:AlternateContent>
  <xr:revisionPtr revIDLastSave="0" documentId="13_ncr:1_{DA07A2F7-29A1-42DE-ACC1-A4A3DCCC1903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8" i="2"/>
  <c r="C23" i="2" l="1"/>
  <c r="C21" i="2"/>
  <c r="A5" i="2" l="1"/>
  <c r="D21" i="2"/>
  <c r="D22" i="2" s="1"/>
  <c r="D23" i="2" s="1"/>
  <c r="C22" i="2" l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<sst xmlns="http://schemas.openxmlformats.org/spreadsheetml/2006/main" count="27" uniqueCount="27">
  <si>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</si>
  <si>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</si>
  <si>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</si>
  <si>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</si>
  <si>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</si>
  <si>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</si>
  <si>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</si>
  <si>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</si>
  <si>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</si>
  <si>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</si>
  <si>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</si>
  <si>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</si>
  <si>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</si>
  <si>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</si>
  <si>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</si>
  <si>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</si>
  <si>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</si>
  <si>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</si>
  <si>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</si>
  <si>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</si>
  <si>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</si>
  <si>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</si>
  <si>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</si>
  <si>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9 місяців (листопад 2020 р- липень 2021 р.) </t>
  </si>
  <si>
    <t>м. Канів вул. Пилипенка буд 16</t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</si>
  <si>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>- заміна труб холодного водопостачання: труби d 32 - 3 м, труби d 20 - 3 м;
-заміна вентилів d 20 - 20 шт, d 15 - 1 шт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</si>
  <si>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козирка  - 5,2 м2</t>
    </r>
    <r>
      <rPr>
        <sz val="1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</si>
</sst>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0" zoomScale="46" zoomScaleNormal="59" zoomScaleSheetLayoutView="46" zoomScalePageLayoutView="55" workbookViewId="0">
      <selection activeCell="O4" sqref="O4:P19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48285.29</v>
      </c>
      <c r="D7" s="11"/>
      <c r="E7" s="12">
        <f>3788.66+4576.3+2942.01+48.8+2068.78+53.74+2181.6+145.18+3246.31+1138.7+2191.16+53.44+2202.55+613.4+4629.35+2145.33+2102.53+85.16</f>
        <v>34213.000000000007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2885.93</v>
      </c>
      <c r="D10" s="11"/>
      <c r="E10" s="9">
        <v>4428.67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188.25" customHeight="1" x14ac:dyDescent="0.35">
      <c r="A12" s="9">
        <v>6</v>
      </c>
      <c r="B12" s="15" t="s">
        <v>26</v>
      </c>
      <c r="C12" s="10">
        <v>20008.509999999998</v>
      </c>
      <c r="D12" s="11"/>
      <c r="E12" s="32">
        <f>7701.74+5544.37+349.47+2279.92+18960.8+2127.42+548.78+340.36+321.27</f>
        <v>38174.129999999997</v>
      </c>
    </row>
    <row r="13" spans="1:5" ht="122.25" customHeight="1" x14ac:dyDescent="0.25">
      <c r="A13" s="9">
        <v>7</v>
      </c>
      <c r="B13" s="16" t="s">
        <v>25</v>
      </c>
      <c r="C13" s="10">
        <v>19678.12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37965.339999999997</v>
      </c>
      <c r="D15" s="11"/>
      <c r="E15" s="32">
        <f>4363.62+4776.06+4445.08+3714.11+5816.35+4602.08+4369.97+2467.16+5239.49</f>
        <v>39793.920000000006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5" ht="69.75" customHeight="1" x14ac:dyDescent="0.35">
      <c r="A17" s="9">
        <v>11</v>
      </c>
      <c r="B17" s="15" t="s">
        <v>9</v>
      </c>
      <c r="C17" s="10">
        <v>12312.97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257.35000000000002</v>
      </c>
      <c r="D18" s="11"/>
      <c r="E18" s="9">
        <f>69.84+69.51+68.51</f>
        <v>207.86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14534.86</v>
      </c>
      <c r="D20" s="11"/>
      <c r="E20" s="9">
        <f>1157.07+1337.93+965.44+1025.31+1138.02+1015.67+1067.89+1205.71+1014.89</f>
        <v>9927.93</v>
      </c>
    </row>
    <row r="21" spans="1:5" ht="23.25" x14ac:dyDescent="0.3">
      <c r="A21" s="17">
        <v>15</v>
      </c>
      <c r="B21" s="18" t="s">
        <v>22</v>
      </c>
      <c r="C21" s="19">
        <f>(C7+C8+C9+C10+C11+C12+C13+C14+C15+C16+C17+C18+C19+C20)*10%</f>
        <v>15592.837</v>
      </c>
      <c r="D21" s="20">
        <f>ROUND((D7+D8+D9+D10+D11+D12+D13+D14+D15+D16+D17+D18+D19+D20)*[1]розрахунок!D42/100,3)</f>
        <v>0</v>
      </c>
      <c r="E21" s="14">
        <f>SUM(E7:E20)*10%</f>
        <v>12674.551000000001</v>
      </c>
    </row>
    <row r="22" spans="1:5" ht="23.25" x14ac:dyDescent="0.3">
      <c r="A22" s="17">
        <v>16</v>
      </c>
      <c r="B22" s="18" t="s">
        <v>13</v>
      </c>
      <c r="C22" s="19">
        <f>ROUND((C7+C8+C9+C10+C11+C12+C13+C14+C15+C16+C17+C18+C19+C20+C21)*0.2,2)</f>
        <v>34304.239999999998</v>
      </c>
      <c r="D22" s="20">
        <f>ROUND((D7+D8+D9+D10+D11+D12+D13+D14+D15+D16+D17+D18+D19+D20+D21)*[1]розрахунок!D41/100,3)</f>
        <v>0</v>
      </c>
      <c r="E22" s="14">
        <f>SUM(E7:E21)*20%</f>
        <v>27884.012200000005</v>
      </c>
    </row>
    <row r="23" spans="1:5" ht="45" customHeight="1" x14ac:dyDescent="0.3">
      <c r="A23" s="17">
        <v>17</v>
      </c>
      <c r="B23" s="21" t="s">
        <v>14</v>
      </c>
      <c r="C23" s="22">
        <f>SUM(C7:C22)-0.01</f>
        <v>205825.43699999998</v>
      </c>
      <c r="D23" s="19">
        <f>D22+D21+D20+D19+D18+D17+D16+D15+D14+D13+D12+D11+D10+D9+D8+D7</f>
        <v>0</v>
      </c>
      <c r="E23" s="14">
        <f>SUM(E7:E22)</f>
        <v>167304.07320000001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29" t="s">
        <v>19</v>
      </c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2021-09-13T10:58:56Z</dcterms:modified>
</cp:coreProperties>
</file>