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8\"/>
    </mc:Choice>
  </mc:AlternateContent>
  <xr:revisionPtr revIDLastSave="0" documentId="13_ncr:1_{0D15F88F-EA91-4F8E-BCE3-8ACC015B893D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Лист2!$A$1:$E$26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7" i="2"/>
  <c r="E8" i="2"/>
  <c r="E15" i="2"/>
  <c r="E18" i="2"/>
  <c r="E10" i="2"/>
  <c r="C21" i="2" l="1"/>
  <c r="A5" i="2" l="1"/>
  <c r="D21" i="2"/>
  <c r="D22" i="2" s="1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<sst xmlns="http://schemas.openxmlformats.org/spreadsheetml/2006/main" count="27" uniqueCount="27">
  <si>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</si>
  <si>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</si>
  <si>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</si>
  <si>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</si>
  <si>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</si>
  <si>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</si>
  <si>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</si>
  <si>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</si>
  <si>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</si>
  <si>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</si>
  <si>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</si>
  <si>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</si>
  <si>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</si>
  <si>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</si>
  <si>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</si>
  <si>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</si>
  <si>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</si>
  <si>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</si>
  <si>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</si>
  <si>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</si>
  <si>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Запланована сума витрат на 12 місяців, гривень</t>
  </si>
  <si>
    <t>Фактична сума витрат за 9 місяців, гривень</t>
  </si>
  <si>
    <t>Винагорода управителю (рентабельність)</t>
  </si>
  <si>
    <t xml:space="preserve">ЗВІТ ПРО ВИКОНАННЯ КОШТОРИСУ
витрат на утримання багатоквартирного будинку та 
прибудинкової території за 9 місяців (листопад 2020 р- липень 2021 р.) </t>
  </si>
  <si>
    <t>м. Канів вул. Маршала Рибалки буд 2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</si>
  <si>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1.Улаштування поручня;
2.Бетонування відмостки;
3.Штукатурка цоколя;
4.Ремонт та установка каруселі;
5.Виготовлення та установка дошок на спинку лавочки;
6.Прибирання сміття на покрівлі; 
7.Ремонт відкосів;
8.Заскління вікон сходинкових клітин;
9.Ремонт дверей виходу на покрівлю;
10. Герметизація деформаційного шва;
11. Монтаж дюбелей з саморізами.</t>
    </r>
  </si>
  <si>
    <r>
      <t xml:space="preserve">Поточний ремонт внутрішньобудинкових систем: водопостачання, водовідведення, теплопостачання, електропостачання:
</t>
    </r>
    <r>
      <rPr>
        <i/>
        <sz val="18"/>
        <color theme="1"/>
        <rFont val="Times New Roman"/>
        <family val="1"/>
        <charset val="204"/>
      </rPr>
      <t xml:space="preserve">1. Заміна труб опалення; 
2. Заміна труб холодного водопостачання; 
3. Заміна труб каналізації д/у 100;
4. Ремонт вентелів на трубі холодного водопостачання;
5. Монтаж світильників в підвалі будинку;
6. Прокладання проводу АВВГ 2х2,5;
7. Улаштування вимикачів.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</si>
</sst>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10" zoomScale="46" zoomScaleNormal="59" zoomScaleSheetLayoutView="46" zoomScalePageLayoutView="55" workbookViewId="0">
      <selection activeCell="B12" sqref="B12"/>
    </sheetView>
  </sheetViews>
  <sheetFormatPr defaultRowHeight="15" x14ac:dyDescent="0.25"/>
  <cols>
    <col min="1" max="1" width="10.140625" customWidth="1"/>
    <col min="2" max="2" width="112" customWidth="1"/>
    <col min="3" max="3" width="25.85546875" customWidth="1"/>
    <col min="4" max="4" width="0.28515625" customWidth="1"/>
    <col min="5" max="5" width="20.7109375" customWidth="1"/>
    <col min="13" max="13" width="11" customWidth="1"/>
    <col min="14" max="14" width="17.28515625" customWidth="1"/>
    <col min="15" max="15" width="17.42578125" customWidth="1"/>
    <col min="16" max="16" width="12.42578125" customWidth="1"/>
  </cols>
  <sheetData>
    <row r="1" spans="1:15" ht="21" x14ac:dyDescent="0.35">
      <c r="A1" s="3"/>
      <c r="B1" s="31" t="s">
        <v>16</v>
      </c>
      <c r="C1" s="32"/>
      <c r="D1" s="2"/>
    </row>
    <row r="2" spans="1:15" ht="21" x14ac:dyDescent="0.35">
      <c r="A2" s="3"/>
      <c r="B2" s="31" t="s">
        <v>15</v>
      </c>
      <c r="C2" s="32"/>
      <c r="D2" s="2"/>
    </row>
    <row r="3" spans="1:15" ht="18.75" x14ac:dyDescent="0.3">
      <c r="A3" s="3"/>
      <c r="B3" s="6"/>
      <c r="C3" s="7"/>
      <c r="D3" s="2"/>
    </row>
    <row r="4" spans="1:15" ht="69" customHeight="1" x14ac:dyDescent="0.25">
      <c r="A4" s="35" t="s">
        <v>23</v>
      </c>
      <c r="B4" s="35"/>
      <c r="C4" s="35"/>
      <c r="D4" s="35"/>
    </row>
    <row r="5" spans="1:15" ht="20.25" x14ac:dyDescent="0.3">
      <c r="A5" s="24" t="str">
        <f>[1]Характеристика!A6</f>
        <v>Адреса</v>
      </c>
      <c r="B5" s="25" t="s">
        <v>24</v>
      </c>
      <c r="C5" s="4"/>
      <c r="D5" s="1"/>
    </row>
    <row r="6" spans="1:15" ht="143.25" customHeight="1" x14ac:dyDescent="0.25">
      <c r="A6" s="26" t="s">
        <v>0</v>
      </c>
      <c r="B6" s="27" t="s">
        <v>1</v>
      </c>
      <c r="C6" s="26" t="s">
        <v>20</v>
      </c>
      <c r="D6" s="26" t="s">
        <v>2</v>
      </c>
      <c r="E6" s="28" t="s">
        <v>21</v>
      </c>
    </row>
    <row r="7" spans="1:15" ht="81" customHeight="1" x14ac:dyDescent="0.25">
      <c r="A7" s="9">
        <v>1</v>
      </c>
      <c r="B7" s="8" t="s">
        <v>17</v>
      </c>
      <c r="C7" s="10">
        <v>196648.66</v>
      </c>
      <c r="D7" s="11"/>
      <c r="E7" s="12">
        <f>12779.78+2250.09+15792.23+1082.36+16313.43+558.16+16605.66+1465.82+13190.04+3045.11+12225.89+3403.66+11805.22+286.65+11102.06+905.86+16221.9+762.26</f>
        <v>139796.18000000002</v>
      </c>
    </row>
    <row r="8" spans="1:15" ht="28.5" customHeight="1" x14ac:dyDescent="0.35">
      <c r="A8" s="9">
        <v>2</v>
      </c>
      <c r="B8" s="13" t="s">
        <v>3</v>
      </c>
      <c r="C8" s="14">
        <v>91726.8</v>
      </c>
      <c r="D8" s="11"/>
      <c r="E8" s="37">
        <f>9252.38+21151+16606.92+9937.5+9434.82+9111.86+9614.08+9561.11+8788.73</f>
        <v>103458.4</v>
      </c>
    </row>
    <row r="9" spans="1:15" ht="26.25" customHeight="1" x14ac:dyDescent="0.35">
      <c r="A9" s="9">
        <v>3</v>
      </c>
      <c r="B9" s="15" t="s">
        <v>4</v>
      </c>
      <c r="C9" s="10">
        <v>24574.41</v>
      </c>
      <c r="D9" s="11"/>
      <c r="E9" s="34"/>
    </row>
    <row r="10" spans="1:15" ht="33" customHeight="1" x14ac:dyDescent="0.35">
      <c r="A10" s="9">
        <v>4</v>
      </c>
      <c r="B10" s="15" t="s">
        <v>18</v>
      </c>
      <c r="C10" s="10">
        <v>8544.9699999999993</v>
      </c>
      <c r="D10" s="11"/>
      <c r="E10" s="9">
        <f>438.35+9434.68+234.24</f>
        <v>10107.27</v>
      </c>
    </row>
    <row r="11" spans="1:1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15" ht="390" customHeight="1" x14ac:dyDescent="0.35">
      <c r="A12" s="9">
        <v>6</v>
      </c>
      <c r="B12" s="15" t="s">
        <v>25</v>
      </c>
      <c r="C12" s="10">
        <v>121481.89</v>
      </c>
      <c r="D12" s="11"/>
      <c r="E12" s="33">
        <f>22810.04+4864.45+18755.92+10332.11+3075.89+13022.52+37932.69+7853.86+3108.57</f>
        <v>121756.05000000002</v>
      </c>
    </row>
    <row r="13" spans="1:15" ht="228" customHeight="1" x14ac:dyDescent="0.25">
      <c r="A13" s="9">
        <v>7</v>
      </c>
      <c r="B13" s="16" t="s">
        <v>26</v>
      </c>
      <c r="C13" s="10">
        <v>106829</v>
      </c>
      <c r="D13" s="11"/>
      <c r="E13" s="34"/>
      <c r="O13" s="29"/>
    </row>
    <row r="14" spans="1:1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  <c r="O14">
        <v>73693.821666666699</v>
      </c>
    </row>
    <row r="15" spans="1:15" ht="52.5" customHeight="1" x14ac:dyDescent="0.25">
      <c r="A15" s="9">
        <v>9</v>
      </c>
      <c r="B15" s="8" t="s">
        <v>7</v>
      </c>
      <c r="C15" s="10">
        <v>71006.45</v>
      </c>
      <c r="D15" s="11"/>
      <c r="E15" s="33">
        <f>6947.41+8284.56+7126.46+3985.14+6941.06+7257.64+9519.57+6963.28+8363.3</f>
        <v>65388.42</v>
      </c>
    </row>
    <row r="16" spans="1:15" ht="12.75" hidden="1" customHeight="1" x14ac:dyDescent="0.35">
      <c r="A16" s="9">
        <v>10</v>
      </c>
      <c r="B16" s="15" t="s">
        <v>8</v>
      </c>
      <c r="C16" s="10">
        <v>0</v>
      </c>
      <c r="D16" s="11"/>
      <c r="E16" s="38"/>
    </row>
    <row r="17" spans="1:15" ht="69.75" customHeight="1" x14ac:dyDescent="0.35">
      <c r="A17" s="9">
        <v>11</v>
      </c>
      <c r="B17" s="15" t="s">
        <v>9</v>
      </c>
      <c r="C17" s="10">
        <v>6723.96</v>
      </c>
      <c r="D17" s="11"/>
      <c r="E17" s="34"/>
    </row>
    <row r="18" spans="1:15" ht="23.25" x14ac:dyDescent="0.35">
      <c r="A18" s="9">
        <v>12</v>
      </c>
      <c r="B18" s="13" t="s">
        <v>10</v>
      </c>
      <c r="C18" s="14">
        <v>863.75</v>
      </c>
      <c r="D18" s="11"/>
      <c r="E18" s="9">
        <f>239.46+238.33+233.95</f>
        <v>711.74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32165.95</v>
      </c>
      <c r="D20" s="11"/>
      <c r="E20" s="9">
        <f>2857.65+2796.37+2370.46+2412.09+2607.81+2247.14+2306.38+2366.13+2333.57</f>
        <v>22297.599999999999</v>
      </c>
    </row>
    <row r="21" spans="1:15" ht="23.25" x14ac:dyDescent="0.3">
      <c r="A21" s="17">
        <v>15</v>
      </c>
      <c r="B21" s="18" t="s">
        <v>22</v>
      </c>
      <c r="C21" s="19">
        <f>(C7+C8+C9+C10+C11+C12+C13+C14+C15+C16+C17+C18+C19+C20)*10%</f>
        <v>66056.583999999988</v>
      </c>
      <c r="D21" s="20">
        <f>ROUND((D7+D8+D9+D10+D11+D12+D13+D14+D15+D16+D17+D18+D19+D20)*[1]розрахунок!D42/100,3)</f>
        <v>0</v>
      </c>
      <c r="E21" s="14">
        <f>SUM(E7:E20)*10%</f>
        <v>46351.565999999999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</f>
        <v>145324.48000000001</v>
      </c>
      <c r="D22" s="20">
        <f>ROUND((D7+D8+D9+D10+D11+D12+D13+D14+D15+D16+D17+D18+D19+D20+D21)*[1]розрахунок!D41/100,3)</f>
        <v>0</v>
      </c>
      <c r="E22" s="14">
        <f>SUM(E7:E21)*20%</f>
        <v>101973.4452</v>
      </c>
    </row>
    <row r="23" spans="1:15" ht="45" customHeight="1" x14ac:dyDescent="0.3">
      <c r="A23" s="17">
        <v>17</v>
      </c>
      <c r="B23" s="21" t="s">
        <v>14</v>
      </c>
      <c r="C23" s="22">
        <f>SUM(C7:C22)-0.01</f>
        <v>871946.89399999985</v>
      </c>
      <c r="D23" s="19">
        <f>D22+D21+D20+D19+D18+D17+D16+D15+D14+D13+D12+D11+D10+D9+D8+D7</f>
        <v>0</v>
      </c>
      <c r="E23" s="14">
        <f>SUM(E7:E22)</f>
        <v>611840.67119999998</v>
      </c>
    </row>
    <row r="24" spans="1:15" ht="23.25" x14ac:dyDescent="0.35">
      <c r="A24" s="36"/>
      <c r="B24" s="36"/>
      <c r="C24" s="36"/>
      <c r="D24" s="36"/>
      <c r="E24" s="23"/>
    </row>
    <row r="25" spans="1:15" ht="23.25" x14ac:dyDescent="0.35">
      <c r="A25" s="30" t="s">
        <v>19</v>
      </c>
      <c r="B25" s="30"/>
      <c r="C25" s="30"/>
      <c r="D25" s="30"/>
      <c r="E25" s="23"/>
    </row>
    <row r="26" spans="1:15" ht="23.25" x14ac:dyDescent="0.35">
      <c r="A26" s="30"/>
      <c r="B26" s="30"/>
      <c r="C26" s="30"/>
      <c r="D26" s="30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2021-07-02T05:37:54Z</cp:lastPrinted>
  <dcterms:created xsi:type="dcterms:W3CDTF">2020-04-09T12:14:42Z</dcterms:created>
  <dcterms:modified xsi:type="dcterms:W3CDTF">2021-09-13T10:58:35Z</dcterms:modified>
</cp:coreProperties>
</file>