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0730" windowHeight="11760"/>
  </bookViews>
  <sheets>
    <sheet name="Лист2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/>
  <c r="D14" l="1"/>
  <c r="D15"/>
  <c r="D16"/>
  <c r="D3"/>
  <c r="F16" l="1"/>
  <c r="F25"/>
  <c r="F26"/>
  <c r="F27"/>
  <c r="F28"/>
  <c r="F24"/>
  <c r="F7"/>
  <c r="F8"/>
  <c r="F9"/>
  <c r="F10"/>
  <c r="F6"/>
  <c r="F14"/>
  <c r="F15" l="1"/>
  <c r="F13"/>
  <c r="F3"/>
  <c r="F35" l="1"/>
  <c r="F37" s="1"/>
</calcChain>
</file>

<file path=xl/sharedStrings.xml><?xml version="1.0" encoding="utf-8"?>
<sst xmlns="http://schemas.openxmlformats.org/spreadsheetml/2006/main" count="46" uniqueCount="39">
  <si>
    <t>планова кількість Гкал</t>
  </si>
  <si>
    <t>всього м3</t>
  </si>
  <si>
    <t>зарплата</t>
  </si>
  <si>
    <t>кількість працюючих</t>
  </si>
  <si>
    <t>відрахування</t>
  </si>
  <si>
    <t>зарплата кочегарам</t>
  </si>
  <si>
    <t>термін</t>
  </si>
  <si>
    <t>сума</t>
  </si>
  <si>
    <t>споживання на 1 Гкал м3</t>
  </si>
  <si>
    <t>ціна з доставкою</t>
  </si>
  <si>
    <t>ПАЛИВО</t>
  </si>
  <si>
    <t>ЕЛЕКТРОЕНЕРГІЯ</t>
  </si>
  <si>
    <t>ЗАРПЛАТА</t>
  </si>
  <si>
    <t>ОРЕНДА</t>
  </si>
  <si>
    <t>АМОРТИЗАЦІЯ</t>
  </si>
  <si>
    <t>ОХОРОНА</t>
  </si>
  <si>
    <t>Зарплата бухгалтер</t>
  </si>
  <si>
    <t>школа №1</t>
  </si>
  <si>
    <t>школа №2</t>
  </si>
  <si>
    <t>школа №3</t>
  </si>
  <si>
    <t>Садочок "Сонечко"</t>
  </si>
  <si>
    <t>Стадіон</t>
  </si>
  <si>
    <t>кількість кВт/рік</t>
  </si>
  <si>
    <t>вартість</t>
  </si>
  <si>
    <t>Склад дров</t>
  </si>
  <si>
    <t>вартість обладнання</t>
  </si>
  <si>
    <t>термін повного зносу</t>
  </si>
  <si>
    <t>ЕКОЛОГІЧНИЙ ПОДАТОК</t>
  </si>
  <si>
    <t>всього</t>
  </si>
  <si>
    <t>найменування</t>
  </si>
  <si>
    <t>вартість 1 Гкал</t>
  </si>
  <si>
    <t>Деревина паливна</t>
  </si>
  <si>
    <t>Зарплата кіповець-електрик</t>
  </si>
  <si>
    <t>школа №1+2</t>
  </si>
  <si>
    <t>Охорона котелен і палива в літній період</t>
  </si>
  <si>
    <t>ПП"Сокіл"</t>
  </si>
  <si>
    <t>Зарплата майстер</t>
  </si>
  <si>
    <t>податок на дохід 5%</t>
  </si>
  <si>
    <t>рентабельність 9%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</si>
</sst>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topLeftCell="A25" workbookViewId="0">
      <selection activeCell="G42" sqref="G42"/>
    </sheetView>
  </sheetViews>
  <sheetFormatPr defaultRowHeight="15"/>
  <cols>
    <col min="1" max="1" width="24.140625" style="4" customWidth="1"/>
    <col min="2" max="2" width="15.7109375" style="11" customWidth="1"/>
    <col min="3" max="3" width="13.5703125" style="11" customWidth="1"/>
    <col min="4" max="4" width="13.85546875" style="11" customWidth="1"/>
    <col min="5" max="5" width="18.5703125" style="11" customWidth="1"/>
    <col min="6" max="6" width="18.28515625" style="11" customWidth="1"/>
    <col min="7" max="7" width="16.42578125" style="4" customWidth="1"/>
    <col min="8" max="16384" width="9.140625" style="4"/>
  </cols>
  <sheetData>
    <row r="1" spans="1:6">
      <c r="A1" s="1"/>
      <c r="B1" s="2"/>
      <c r="C1" s="16" t="s">
        <v>10</v>
      </c>
      <c r="D1" s="2"/>
      <c r="E1" s="2"/>
      <c r="F1" s="3"/>
    </row>
    <row r="2" spans="1:6" ht="30">
      <c r="A2" s="19" t="s">
        <v>29</v>
      </c>
      <c r="B2" s="20" t="s">
        <v>8</v>
      </c>
      <c r="C2" s="20" t="s">
        <v>0</v>
      </c>
      <c r="D2" s="20" t="s">
        <v>1</v>
      </c>
      <c r="E2" s="20" t="s">
        <v>9</v>
      </c>
      <c r="F2" s="20" t="s">
        <v>7</v>
      </c>
    </row>
    <row r="3" spans="1:6">
      <c r="A3" s="12" t="s">
        <v>31</v>
      </c>
      <c r="B3" s="13">
        <v>0.8</v>
      </c>
      <c r="C3" s="13">
        <v>1800</v>
      </c>
      <c r="D3" s="13">
        <f>C3*B3</f>
        <v>1440</v>
      </c>
      <c r="E3" s="13">
        <v>2250</v>
      </c>
      <c r="F3" s="13">
        <f>D3*E3</f>
        <v>3240000</v>
      </c>
    </row>
    <row r="4" spans="1:6">
      <c r="A4" s="5"/>
      <c r="B4" s="6"/>
      <c r="C4" s="17" t="s">
        <v>11</v>
      </c>
      <c r="D4" s="6"/>
      <c r="E4" s="6"/>
      <c r="F4" s="7"/>
    </row>
    <row r="5" spans="1:6">
      <c r="A5" s="12"/>
      <c r="B5" s="13" t="s">
        <v>22</v>
      </c>
      <c r="C5" s="13" t="s">
        <v>23</v>
      </c>
      <c r="D5" s="13"/>
      <c r="E5" s="13"/>
      <c r="F5" s="13"/>
    </row>
    <row r="6" spans="1:6">
      <c r="A6" s="12" t="s">
        <v>17</v>
      </c>
      <c r="B6" s="13">
        <v>6988</v>
      </c>
      <c r="C6" s="13">
        <v>4.9800000000000004</v>
      </c>
      <c r="D6" s="13"/>
      <c r="E6" s="13"/>
      <c r="F6" s="13">
        <f>B6*C6</f>
        <v>34800.240000000005</v>
      </c>
    </row>
    <row r="7" spans="1:6">
      <c r="A7" s="12" t="s">
        <v>18</v>
      </c>
      <c r="B7" s="13">
        <v>2167</v>
      </c>
      <c r="C7" s="13">
        <v>4.9800000000000004</v>
      </c>
      <c r="D7" s="13"/>
      <c r="E7" s="13"/>
      <c r="F7" s="13">
        <f t="shared" ref="F7:F10" si="0">B7*C7</f>
        <v>10791.660000000002</v>
      </c>
    </row>
    <row r="8" spans="1:6">
      <c r="A8" s="12" t="s">
        <v>19</v>
      </c>
      <c r="B8" s="13">
        <v>7388</v>
      </c>
      <c r="C8" s="13">
        <v>4.9800000000000004</v>
      </c>
      <c r="D8" s="13"/>
      <c r="E8" s="13"/>
      <c r="F8" s="13">
        <f t="shared" si="0"/>
        <v>36792.240000000005</v>
      </c>
    </row>
    <row r="9" spans="1:6">
      <c r="A9" s="12" t="s">
        <v>20</v>
      </c>
      <c r="B9" s="13">
        <v>4478</v>
      </c>
      <c r="C9" s="13">
        <v>4.9800000000000004</v>
      </c>
      <c r="D9" s="13"/>
      <c r="E9" s="13"/>
      <c r="F9" s="13">
        <f t="shared" si="0"/>
        <v>22300.440000000002</v>
      </c>
    </row>
    <row r="10" spans="1:6">
      <c r="A10" s="12" t="s">
        <v>24</v>
      </c>
      <c r="B10" s="13">
        <v>1000</v>
      </c>
      <c r="C10" s="13">
        <v>4.9800000000000004</v>
      </c>
      <c r="D10" s="13"/>
      <c r="E10" s="13"/>
      <c r="F10" s="13">
        <f t="shared" si="0"/>
        <v>4980</v>
      </c>
    </row>
    <row r="11" spans="1:6">
      <c r="A11" s="5"/>
      <c r="B11" s="6"/>
      <c r="C11" s="17" t="s">
        <v>12</v>
      </c>
      <c r="D11" s="6"/>
      <c r="E11" s="6"/>
      <c r="F11" s="7"/>
    </row>
    <row r="12" spans="1:6" ht="30">
      <c r="A12" s="12"/>
      <c r="B12" s="23" t="s">
        <v>3</v>
      </c>
      <c r="C12" s="13" t="s">
        <v>2</v>
      </c>
      <c r="D12" s="13" t="s">
        <v>4</v>
      </c>
      <c r="E12" s="13" t="s">
        <v>6</v>
      </c>
      <c r="F12" s="13"/>
    </row>
    <row r="13" spans="1:6">
      <c r="A13" s="12" t="s">
        <v>36</v>
      </c>
      <c r="B13" s="13">
        <v>1</v>
      </c>
      <c r="C13" s="13">
        <v>20000</v>
      </c>
      <c r="D13" s="13">
        <f>C13*0.22</f>
        <v>4400</v>
      </c>
      <c r="E13" s="13">
        <v>12</v>
      </c>
      <c r="F13" s="13">
        <f>E13*(C13+D13)</f>
        <v>292800</v>
      </c>
    </row>
    <row r="14" spans="1:6">
      <c r="A14" s="12" t="s">
        <v>16</v>
      </c>
      <c r="B14" s="13">
        <v>1</v>
      </c>
      <c r="C14" s="13">
        <v>18000</v>
      </c>
      <c r="D14" s="13">
        <f t="shared" ref="D14:D16" si="1">C14*0.22</f>
        <v>3960</v>
      </c>
      <c r="E14" s="13">
        <v>12</v>
      </c>
      <c r="F14" s="13">
        <f t="shared" ref="F14" si="2">E14*(C14+D14)</f>
        <v>263520</v>
      </c>
    </row>
    <row r="15" spans="1:6">
      <c r="A15" s="12" t="s">
        <v>32</v>
      </c>
      <c r="B15" s="13">
        <v>1</v>
      </c>
      <c r="C15" s="13">
        <v>17500</v>
      </c>
      <c r="D15" s="13">
        <f t="shared" si="1"/>
        <v>3850</v>
      </c>
      <c r="E15" s="13">
        <v>12</v>
      </c>
      <c r="F15" s="13">
        <f t="shared" ref="F15" si="3">E15*(C15+D15)</f>
        <v>256200</v>
      </c>
    </row>
    <row r="16" spans="1:6">
      <c r="A16" s="12" t="s">
        <v>5</v>
      </c>
      <c r="B16" s="13">
        <v>8</v>
      </c>
      <c r="C16" s="13">
        <v>8000</v>
      </c>
      <c r="D16" s="13">
        <f t="shared" si="1"/>
        <v>1760</v>
      </c>
      <c r="E16" s="13">
        <v>6</v>
      </c>
      <c r="F16" s="13">
        <f>E16*(C16+D16)*B16</f>
        <v>468480</v>
      </c>
    </row>
    <row r="17" spans="1:6">
      <c r="A17" s="5"/>
      <c r="B17" s="6"/>
      <c r="C17" s="17" t="s">
        <v>13</v>
      </c>
      <c r="D17" s="6"/>
      <c r="E17" s="6"/>
      <c r="F17" s="7"/>
    </row>
    <row r="18" spans="1:6">
      <c r="A18" s="12" t="s">
        <v>33</v>
      </c>
      <c r="B18" s="13"/>
      <c r="C18" s="13"/>
      <c r="D18" s="13"/>
      <c r="E18" s="13"/>
      <c r="F18" s="13">
        <v>13447</v>
      </c>
    </row>
    <row r="19" spans="1:6">
      <c r="A19" s="12" t="s">
        <v>19</v>
      </c>
      <c r="B19" s="13"/>
      <c r="C19" s="13"/>
      <c r="D19" s="13"/>
      <c r="E19" s="13"/>
      <c r="F19" s="13">
        <v>3606</v>
      </c>
    </row>
    <row r="20" spans="1:6">
      <c r="A20" s="12" t="s">
        <v>21</v>
      </c>
      <c r="B20" s="13"/>
      <c r="C20" s="13"/>
      <c r="D20" s="13"/>
      <c r="E20" s="13"/>
      <c r="F20" s="13">
        <v>7200</v>
      </c>
    </row>
    <row r="21" spans="1:6">
      <c r="A21" s="12" t="s">
        <v>24</v>
      </c>
      <c r="B21" s="13"/>
      <c r="C21" s="13"/>
      <c r="D21" s="13"/>
      <c r="E21" s="13"/>
      <c r="F21" s="13">
        <v>27990</v>
      </c>
    </row>
    <row r="22" spans="1:6">
      <c r="A22" s="8"/>
      <c r="B22" s="9"/>
      <c r="C22" s="18" t="s">
        <v>14</v>
      </c>
      <c r="D22" s="9"/>
      <c r="E22" s="9"/>
      <c r="F22" s="10"/>
    </row>
    <row r="23" spans="1:6" ht="33" customHeight="1">
      <c r="A23" s="14"/>
      <c r="B23" s="22" t="s">
        <v>25</v>
      </c>
      <c r="C23" s="22" t="s">
        <v>26</v>
      </c>
      <c r="D23" s="15"/>
      <c r="E23" s="15"/>
      <c r="F23" s="15"/>
    </row>
    <row r="24" spans="1:6">
      <c r="A24" s="14" t="s">
        <v>17</v>
      </c>
      <c r="B24" s="15">
        <v>610000</v>
      </c>
      <c r="C24" s="15">
        <v>5</v>
      </c>
      <c r="D24" s="15"/>
      <c r="E24" s="15"/>
      <c r="F24" s="15">
        <f>B24/8</f>
        <v>76250</v>
      </c>
    </row>
    <row r="25" spans="1:6">
      <c r="A25" s="14" t="s">
        <v>18</v>
      </c>
      <c r="B25" s="15">
        <v>258200</v>
      </c>
      <c r="C25" s="15">
        <v>5</v>
      </c>
      <c r="D25" s="15"/>
      <c r="E25" s="15"/>
      <c r="F25" s="15">
        <f t="shared" ref="F25:F28" si="4">B25/8</f>
        <v>32275</v>
      </c>
    </row>
    <row r="26" spans="1:6">
      <c r="A26" s="14" t="s">
        <v>19</v>
      </c>
      <c r="B26" s="15">
        <v>1078000</v>
      </c>
      <c r="C26" s="15">
        <v>5</v>
      </c>
      <c r="D26" s="15"/>
      <c r="E26" s="15"/>
      <c r="F26" s="15">
        <f t="shared" si="4"/>
        <v>134750</v>
      </c>
    </row>
    <row r="27" spans="1:6">
      <c r="A27" s="14" t="s">
        <v>20</v>
      </c>
      <c r="B27" s="15">
        <v>770000</v>
      </c>
      <c r="C27" s="15">
        <v>5</v>
      </c>
      <c r="D27" s="15"/>
      <c r="E27" s="15"/>
      <c r="F27" s="15">
        <f t="shared" si="4"/>
        <v>96250</v>
      </c>
    </row>
    <row r="28" spans="1:6">
      <c r="A28" s="14" t="s">
        <v>21</v>
      </c>
      <c r="B28" s="15">
        <v>147000</v>
      </c>
      <c r="C28" s="15">
        <v>5</v>
      </c>
      <c r="D28" s="15"/>
      <c r="E28" s="15"/>
      <c r="F28" s="15">
        <f t="shared" si="4"/>
        <v>18375</v>
      </c>
    </row>
    <row r="29" spans="1:6">
      <c r="A29" s="5"/>
      <c r="B29" s="6"/>
      <c r="C29" s="17" t="s">
        <v>15</v>
      </c>
      <c r="D29" s="6"/>
      <c r="E29" s="6"/>
      <c r="F29" s="7"/>
    </row>
    <row r="30" spans="1:6">
      <c r="A30" s="12" t="s">
        <v>34</v>
      </c>
      <c r="B30" s="13"/>
      <c r="C30" s="13" t="s">
        <v>35</v>
      </c>
      <c r="D30" s="13"/>
      <c r="E30" s="13"/>
      <c r="F30" s="13">
        <v>5366</v>
      </c>
    </row>
    <row r="31" spans="1:6">
      <c r="A31" s="12"/>
      <c r="B31" s="13"/>
      <c r="C31" s="13"/>
      <c r="D31" s="13"/>
      <c r="E31" s="13"/>
      <c r="F31" s="13"/>
    </row>
    <row r="32" spans="1:6">
      <c r="A32" s="5"/>
      <c r="B32" s="6"/>
      <c r="C32" s="17" t="s">
        <v>27</v>
      </c>
      <c r="D32" s="6"/>
      <c r="E32" s="6"/>
      <c r="F32" s="7"/>
    </row>
    <row r="33" spans="1:6">
      <c r="A33" s="12"/>
      <c r="B33" s="13"/>
      <c r="C33" s="13"/>
      <c r="D33" s="13"/>
      <c r="E33" s="13"/>
      <c r="F33" s="13">
        <v>20791</v>
      </c>
    </row>
    <row r="34" spans="1:6">
      <c r="A34" s="5"/>
      <c r="B34" s="6"/>
      <c r="C34" s="6"/>
      <c r="D34" s="6"/>
      <c r="E34" s="6"/>
      <c r="F34" s="6"/>
    </row>
    <row r="35" spans="1:6">
      <c r="E35" s="21" t="s">
        <v>28</v>
      </c>
      <c r="F35" s="13">
        <f>SUM(F3:F33)</f>
        <v>5066964.58</v>
      </c>
    </row>
    <row r="36" spans="1:6">
      <c r="E36" s="21" t="s">
        <v>37</v>
      </c>
      <c r="F36" s="13">
        <v>5320312.8090000004</v>
      </c>
    </row>
    <row r="37" spans="1:6">
      <c r="E37" s="21" t="s">
        <v>38</v>
      </c>
      <c r="F37" s="13">
        <f>F35*1.14</f>
        <v>5776339.6211999999</v>
      </c>
    </row>
    <row r="38" spans="1:6">
      <c r="E38" s="21" t="s">
        <v>30</v>
      </c>
      <c r="F38" s="13">
        <v>3209.035343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2021-12-01T10:39:57Z</dcterms:modified>
</cp:coreProperties>
</file>