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безконтейнерна" sheetId="1" r:id="rId1"/>
    <sheet name="збір" sheetId="6" r:id="rId2"/>
    <sheet name="механічна" sheetId="2" r:id="rId3"/>
    <sheet name="ВГ" sheetId="3" r:id="rId4"/>
    <sheet name="ремонт" sheetId="4" r:id="rId5"/>
    <sheet name="захоронення" sheetId="5" r:id="rId6"/>
  </sheets>
  <calcPr calcId="18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5" i="6"/>
  <c r="M25"/>
  <c r="N23"/>
  <c r="M23"/>
  <c r="N27"/>
  <c r="M27"/>
  <c r="E27"/>
  <c r="D27"/>
  <c r="N17"/>
  <c r="M17"/>
  <c r="E17"/>
  <c r="D17"/>
  <c r="N25" i="5"/>
  <c r="M25"/>
  <c r="N23"/>
  <c r="M23"/>
  <c r="N27"/>
  <c r="M27"/>
  <c r="E27"/>
  <c r="D27"/>
  <c r="D17" s="1"/>
  <c r="E17"/>
  <c r="N25" i="4"/>
  <c r="M25"/>
  <c r="N23"/>
  <c r="M23"/>
  <c r="M24"/>
  <c r="N27"/>
  <c r="N17" s="1"/>
  <c r="M27"/>
  <c r="M17" s="1"/>
  <c r="E27"/>
  <c r="D27"/>
  <c r="E17"/>
  <c r="D17"/>
  <c r="N25" i="3"/>
  <c r="M25"/>
  <c r="N23"/>
  <c r="M23"/>
  <c r="N24"/>
  <c r="M24"/>
  <c r="N27"/>
  <c r="N17" s="1"/>
  <c r="M27"/>
  <c r="E27"/>
  <c r="D27"/>
  <c r="E17"/>
  <c r="D17"/>
  <c r="E25" i="2"/>
  <c r="E17"/>
  <c r="N25"/>
  <c r="M25"/>
  <c r="D25"/>
  <c r="N23"/>
  <c r="M23"/>
  <c r="E23"/>
  <c r="D23"/>
  <c r="N27"/>
  <c r="M27"/>
  <c r="E27"/>
  <c r="D27"/>
  <c r="D17"/>
  <c r="N17" i="1"/>
  <c r="M17"/>
  <c r="N27"/>
  <c r="M27"/>
  <c r="E27"/>
  <c r="E17"/>
  <c r="D17"/>
  <c r="D27"/>
  <c r="N25"/>
  <c r="M25"/>
  <c r="E25"/>
  <c r="D25"/>
  <c r="N23"/>
  <c r="M23"/>
  <c r="E23"/>
  <c r="D23"/>
  <c r="N17" i="5" l="1"/>
  <c r="M17"/>
  <c r="M17" i="3"/>
  <c r="N17" i="2"/>
  <c r="M17"/>
</calcChain>
</file>

<file path=xl/sharedStrings.xml><?xml version="1.0" encoding="utf-8"?>
<sst xmlns="http://schemas.openxmlformats.org/spreadsheetml/2006/main" count="240" uniqueCount="38">
  <si>
    <t>№</t>
  </si>
  <si>
    <t>Складові витрат на збут</t>
  </si>
  <si>
    <t>код рядка</t>
  </si>
  <si>
    <t>Фактично</t>
  </si>
  <si>
    <t>Передбачено діючим тарифом</t>
  </si>
  <si>
    <t>усього, тис. грн</t>
  </si>
  <si>
    <t>грн/м-3</t>
  </si>
  <si>
    <t>грн/т</t>
  </si>
  <si>
    <t>А</t>
  </si>
  <si>
    <t>Б</t>
  </si>
  <si>
    <t>В</t>
  </si>
  <si>
    <t>Витрати на збут послуг з поводження з побутовими відходами</t>
  </si>
  <si>
    <t>Витрати на оплату праці персоналу, що безпосередньо здійснює збут послуг з поводження з побутовими відходами споживачам</t>
  </si>
  <si>
    <t>Єдиний внесок на загальнообов'язкове державне соціальне страхування працівників</t>
  </si>
  <si>
    <t>Витрати на оплату службових відряджень</t>
  </si>
  <si>
    <t>Витрати на підготовку та перепідготовку персоналу</t>
  </si>
  <si>
    <t>Амортизація основних засобів, інших необоротних матеріальних і нематеріальних активів, що безпосередньо задіяні у збуті послуг з поводження з побутовими відходами</t>
  </si>
  <si>
    <t>Витрати на утримання основних засобів, інших необоротних матеріальних активів, безпосередньо пов'язаних зі збутом послуг з поводження з побутовими відходами</t>
  </si>
  <si>
    <t>Витрати на оплату інформаційних послуг, безпосередньо пов'язаних зі збутом послуг з поводження з побутовими відходами</t>
  </si>
  <si>
    <t>Витрати на канцелярські товари і виготовлення розрахункових документів про оплату послуг з поводження з побутовими відходами</t>
  </si>
  <si>
    <t>Витрати на оплату послуг банків та інших установ з приймання і перерахунку коштів споживачів за послуги з поводження з побутовими відходами</t>
  </si>
  <si>
    <t>Інші витрати збуту:</t>
  </si>
  <si>
    <t>10.1.</t>
  </si>
  <si>
    <t>Примітка.</t>
  </si>
  <si>
    <t>Розрахунок витрат на збут здійснюється окремо за послугами з вивезення, перероблення та захоронення побутових відходів.</t>
  </si>
  <si>
    <t>Додаток 36
до Порядку розгляду органами місцевого
самоврядування розрахунків тарифів
на теплову енергію, її виробництво,
транспортування та постачання, а також
розрахунків тарифів на комунальні
послуги, поданих для їх встановлення
(підпункт 1 пункту 10 розділу ІІ)
до Порядку розгляду органами місцевого
самоврядування розрахунків тарифів
на теплову енергію, її виробництво,
транспортування та постачання, а також
розрахунків тарифів на комунальні
послуги, поданих для їх встановлення
(підпункт 1 пункту 10 розділу ІІ)</t>
  </si>
  <si>
    <t>Розрахунок витрат на збут, пов’язаних з наданням послуг з поводження з побутовими відходами (без контейнерна схема навантаження)</t>
  </si>
  <si>
    <t>жовтень 2020 -вересень 2021</t>
  </si>
  <si>
    <t>усього, 
тис. грн</t>
  </si>
  <si>
    <t>усього,
 тис. грн</t>
  </si>
  <si>
    <t>Планований період рік _2022___</t>
  </si>
  <si>
    <t>послуги зв'язку</t>
  </si>
  <si>
    <t>Директор КП "ЖЕК"                                                                                          Андрій ШАЦЬКИХ</t>
  </si>
  <si>
    <t>Розрахунок витрат на збут, пов’язаних з наданням послуг з поводження з побутовими відходами (контейнерна схема навантаження)</t>
  </si>
  <si>
    <t>Розрахунок витрат на збут, пов’язаних з наданням послуг з поводження з побутовими відходами (великогабаритні відходи)</t>
  </si>
  <si>
    <t>Розрахунок витрат на збут, пов’язаних з наданням послуг з поводження з побутовими відходами (ремонтні відходи)</t>
  </si>
  <si>
    <t>Розрахунок витрат на збут, пов’язаних з наданням послуг з поводження з побутовими відходами (захоронення відходів)</t>
  </si>
  <si>
    <t>Розрахунок витрат на збут, пов’язаних з наданням послуг з поводження з побутовими відходами (збір відходів)</t>
  </si>
</sst>
</file>

<file path=xl/styles.xml><?xml version="1.0" encoding="utf-8"?>
<styleSheet xmlns="http://schemas.openxmlformats.org/spreadsheetml/2006/main">
  <numFmts count="1">
    <numFmt numFmtId="164" formatCode="0.0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0" fillId="0" borderId="0" xfId="0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vertical="top" wrapText="1"/>
    </xf>
    <xf numFmtId="0" fontId="1" fillId="0" borderId="0" xfId="0" applyFont="1"/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Border="1" applyAlignment="1">
      <alignment vertical="center" wrapText="1"/>
    </xf>
    <xf numFmtId="0" fontId="5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8" xfId="0" applyFont="1" applyBorder="1" applyAlignment="1">
      <alignment vertical="center"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1"/>
  <sheetViews>
    <sheetView tabSelected="1" view="pageBreakPreview" topLeftCell="A12" zoomScale="77" zoomScaleNormal="77" zoomScaleSheetLayoutView="77" workbookViewId="0">
      <selection activeCell="E17" sqref="E17"/>
    </sheetView>
  </sheetViews>
  <sheetFormatPr defaultRowHeight="15"/>
  <cols>
    <col min="1" max="1" width="8.7109375" customWidth="1"/>
    <col min="2" max="2" width="26.5703125" customWidth="1"/>
    <col min="4" max="4" width="13.140625" customWidth="1"/>
    <col min="5" max="5" width="14.85546875" customWidth="1"/>
    <col min="6" max="9" width="0" hidden="1" customWidth="1"/>
    <col min="10" max="10" width="13.7109375" customWidth="1"/>
    <col min="11" max="11" width="14.42578125" customWidth="1"/>
    <col min="12" max="12" width="4" hidden="1" customWidth="1"/>
    <col min="13" max="13" width="14.85546875" customWidth="1"/>
    <col min="14" max="14" width="15.42578125" customWidth="1"/>
    <col min="15" max="15" width="0" hidden="1" customWidth="1"/>
  </cols>
  <sheetData>
    <row r="1" spans="1:15" ht="15" customHeight="1">
      <c r="A1" s="1"/>
      <c r="B1" s="1"/>
      <c r="C1" s="2"/>
      <c r="D1" s="2"/>
      <c r="E1" s="2"/>
      <c r="F1" s="2"/>
      <c r="G1" s="2"/>
      <c r="H1" s="2"/>
      <c r="I1" s="2"/>
      <c r="J1" s="2"/>
      <c r="K1" s="32" t="s">
        <v>25</v>
      </c>
      <c r="L1" s="33"/>
      <c r="M1" s="33"/>
      <c r="N1" s="33"/>
      <c r="O1" s="33"/>
    </row>
    <row r="2" spans="1:15">
      <c r="A2" s="1"/>
      <c r="B2" s="2"/>
      <c r="C2" s="2"/>
      <c r="D2" s="2"/>
      <c r="E2" s="2"/>
      <c r="F2" s="2"/>
      <c r="G2" s="2"/>
      <c r="H2" s="2"/>
      <c r="I2" s="2"/>
      <c r="J2" s="2"/>
      <c r="K2" s="33"/>
      <c r="L2" s="33"/>
      <c r="M2" s="33"/>
      <c r="N2" s="33"/>
      <c r="O2" s="33"/>
    </row>
    <row r="3" spans="1:15">
      <c r="A3" s="1"/>
      <c r="B3" s="2"/>
      <c r="C3" s="2"/>
      <c r="D3" s="2"/>
      <c r="E3" s="2"/>
      <c r="F3" s="2"/>
      <c r="G3" s="2"/>
      <c r="H3" s="2"/>
      <c r="I3" s="2"/>
      <c r="J3" s="2"/>
      <c r="K3" s="33"/>
      <c r="L3" s="33"/>
      <c r="M3" s="33"/>
      <c r="N3" s="33"/>
      <c r="O3" s="33"/>
    </row>
    <row r="4" spans="1:15">
      <c r="A4" s="1"/>
      <c r="B4" s="2"/>
      <c r="C4" s="2"/>
      <c r="D4" s="2"/>
      <c r="E4" s="2"/>
      <c r="F4" s="2"/>
      <c r="G4" s="2"/>
      <c r="H4" s="2"/>
      <c r="I4" s="2"/>
      <c r="J4" s="2"/>
      <c r="K4" s="33"/>
      <c r="L4" s="33"/>
      <c r="M4" s="33"/>
      <c r="N4" s="33"/>
      <c r="O4" s="33"/>
    </row>
    <row r="5" spans="1:15">
      <c r="A5" s="1"/>
      <c r="B5" s="2"/>
      <c r="C5" s="2"/>
      <c r="D5" s="2"/>
      <c r="E5" s="2"/>
      <c r="F5" s="2"/>
      <c r="G5" s="2"/>
      <c r="H5" s="2"/>
      <c r="I5" s="2"/>
      <c r="J5" s="2"/>
      <c r="K5" s="33"/>
      <c r="L5" s="33"/>
      <c r="M5" s="33"/>
      <c r="N5" s="33"/>
      <c r="O5" s="33"/>
    </row>
    <row r="6" spans="1:15">
      <c r="A6" s="1"/>
      <c r="B6" s="2"/>
      <c r="C6" s="2"/>
      <c r="D6" s="2"/>
      <c r="E6" s="2"/>
      <c r="F6" s="2"/>
      <c r="G6" s="2"/>
      <c r="H6" s="2"/>
      <c r="I6" s="2"/>
      <c r="J6" s="2"/>
      <c r="K6" s="33"/>
      <c r="L6" s="33"/>
      <c r="M6" s="33"/>
      <c r="N6" s="33"/>
      <c r="O6" s="33"/>
    </row>
    <row r="7" spans="1:15">
      <c r="A7" s="1"/>
      <c r="B7" s="2"/>
      <c r="C7" s="2"/>
      <c r="D7" s="2"/>
      <c r="E7" s="2"/>
      <c r="F7" s="2"/>
      <c r="G7" s="2"/>
      <c r="H7" s="2"/>
      <c r="I7" s="2"/>
      <c r="J7" s="2"/>
      <c r="K7" s="33"/>
      <c r="L7" s="33"/>
      <c r="M7" s="33"/>
      <c r="N7" s="33"/>
      <c r="O7" s="33"/>
    </row>
    <row r="8" spans="1:15">
      <c r="A8" s="1"/>
      <c r="B8" s="2"/>
      <c r="C8" s="2"/>
      <c r="D8" s="2"/>
      <c r="E8" s="2"/>
      <c r="F8" s="2"/>
      <c r="G8" s="2"/>
      <c r="H8" s="2"/>
      <c r="I8" s="2"/>
      <c r="J8" s="2"/>
      <c r="K8" s="33"/>
      <c r="L8" s="33"/>
      <c r="M8" s="33"/>
      <c r="N8" s="33"/>
      <c r="O8" s="33"/>
    </row>
    <row r="11" spans="1:15" ht="45.75" customHeight="1">
      <c r="A11" s="34" t="s">
        <v>26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</row>
    <row r="13" spans="1:15">
      <c r="A13" s="36" t="s">
        <v>0</v>
      </c>
      <c r="B13" s="30" t="s">
        <v>1</v>
      </c>
      <c r="C13" s="31" t="s">
        <v>2</v>
      </c>
      <c r="D13" s="26" t="s">
        <v>3</v>
      </c>
      <c r="E13" s="27"/>
      <c r="F13" s="10"/>
      <c r="G13" s="10"/>
      <c r="H13" s="10"/>
      <c r="I13" s="11"/>
      <c r="J13" s="30" t="s">
        <v>4</v>
      </c>
      <c r="K13" s="30"/>
      <c r="L13" s="30"/>
      <c r="M13" s="30" t="s">
        <v>30</v>
      </c>
      <c r="N13" s="30"/>
      <c r="O13" s="30"/>
    </row>
    <row r="14" spans="1:15" ht="30" customHeight="1">
      <c r="A14" s="37"/>
      <c r="B14" s="30"/>
      <c r="C14" s="31"/>
      <c r="D14" s="28" t="s">
        <v>27</v>
      </c>
      <c r="E14" s="29"/>
      <c r="F14" s="12"/>
      <c r="G14" s="12"/>
      <c r="H14" s="12"/>
      <c r="I14" s="13"/>
      <c r="J14" s="30"/>
      <c r="K14" s="30"/>
      <c r="L14" s="30"/>
      <c r="M14" s="30"/>
      <c r="N14" s="30"/>
      <c r="O14" s="30"/>
    </row>
    <row r="15" spans="1:15" ht="54" customHeight="1">
      <c r="A15" s="38"/>
      <c r="B15" s="30"/>
      <c r="C15" s="31"/>
      <c r="D15" s="14" t="s">
        <v>28</v>
      </c>
      <c r="E15" s="14" t="s">
        <v>6</v>
      </c>
      <c r="F15" s="14" t="s">
        <v>7</v>
      </c>
      <c r="G15" s="14" t="s">
        <v>5</v>
      </c>
      <c r="H15" s="14" t="s">
        <v>6</v>
      </c>
      <c r="I15" s="14" t="s">
        <v>7</v>
      </c>
      <c r="J15" s="14" t="s">
        <v>29</v>
      </c>
      <c r="K15" s="14" t="s">
        <v>6</v>
      </c>
      <c r="L15" s="14" t="s">
        <v>7</v>
      </c>
      <c r="M15" s="14" t="s">
        <v>29</v>
      </c>
      <c r="N15" s="14" t="s">
        <v>6</v>
      </c>
      <c r="O15" s="4" t="s">
        <v>7</v>
      </c>
    </row>
    <row r="16" spans="1:15">
      <c r="A16" s="4" t="s">
        <v>8</v>
      </c>
      <c r="B16" s="4" t="s">
        <v>9</v>
      </c>
      <c r="C16" s="4" t="s">
        <v>10</v>
      </c>
      <c r="D16" s="4">
        <v>1</v>
      </c>
      <c r="E16" s="4">
        <v>2</v>
      </c>
      <c r="F16" s="4">
        <v>3</v>
      </c>
      <c r="G16" s="4">
        <v>4</v>
      </c>
      <c r="H16" s="4">
        <v>5</v>
      </c>
      <c r="I16" s="4">
        <v>6</v>
      </c>
      <c r="J16" s="4">
        <v>7</v>
      </c>
      <c r="K16" s="4">
        <v>8</v>
      </c>
      <c r="L16" s="4">
        <v>9</v>
      </c>
      <c r="M16" s="4">
        <v>10</v>
      </c>
      <c r="N16" s="4">
        <v>11</v>
      </c>
      <c r="O16" s="4">
        <v>12</v>
      </c>
    </row>
    <row r="17" spans="1:15" s="20" customFormat="1" ht="66.75" customHeight="1">
      <c r="A17" s="17"/>
      <c r="B17" s="18" t="s">
        <v>11</v>
      </c>
      <c r="C17" s="18">
        <v>1</v>
      </c>
      <c r="D17" s="19">
        <f>D18+D19+D20+D21+D22+D23+D24+D26+D27+D25</f>
        <v>47.147709999999996</v>
      </c>
      <c r="E17" s="19">
        <f>E18+E19+E20+E21+E22+E23+E24+E26+E27+E25</f>
        <v>13.060299999999998</v>
      </c>
      <c r="F17" s="17"/>
      <c r="G17" s="17"/>
      <c r="H17" s="17"/>
      <c r="I17" s="17"/>
      <c r="J17" s="17"/>
      <c r="K17" s="17"/>
      <c r="L17" s="17"/>
      <c r="M17" s="19">
        <f>M18+M19+M23+M24+M25+M27</f>
        <v>9.4425399999999993</v>
      </c>
      <c r="N17" s="19">
        <f>N18+N19+N23+N24+N25+N27</f>
        <v>2.7258999999999998</v>
      </c>
      <c r="O17" s="17"/>
    </row>
    <row r="18" spans="1:15" ht="102" customHeight="1">
      <c r="A18" s="4">
        <v>1</v>
      </c>
      <c r="B18" s="4" t="s">
        <v>12</v>
      </c>
      <c r="C18" s="4">
        <v>2</v>
      </c>
      <c r="D18" s="16">
        <v>37.275300000000001</v>
      </c>
      <c r="E18" s="5">
        <v>10.3256</v>
      </c>
      <c r="F18" s="5"/>
      <c r="G18" s="5"/>
      <c r="H18" s="5"/>
      <c r="I18" s="5"/>
      <c r="J18" s="5"/>
      <c r="K18" s="5"/>
      <c r="L18" s="5"/>
      <c r="M18" s="16">
        <v>6.3694300000000004</v>
      </c>
      <c r="N18" s="5">
        <v>1.8388</v>
      </c>
      <c r="O18" s="5"/>
    </row>
    <row r="19" spans="1:15" ht="88.5" customHeight="1">
      <c r="A19" s="4">
        <v>2</v>
      </c>
      <c r="B19" s="4" t="s">
        <v>13</v>
      </c>
      <c r="C19" s="4">
        <v>3</v>
      </c>
      <c r="D19" s="16">
        <v>8.2005700000000008</v>
      </c>
      <c r="E19" s="5">
        <v>2.2715999999999998</v>
      </c>
      <c r="F19" s="5"/>
      <c r="G19" s="5"/>
      <c r="H19" s="5"/>
      <c r="I19" s="5"/>
      <c r="J19" s="5"/>
      <c r="K19" s="5"/>
      <c r="L19" s="5"/>
      <c r="M19" s="16">
        <v>1.40127</v>
      </c>
      <c r="N19" s="5">
        <v>0.40450000000000003</v>
      </c>
      <c r="O19" s="5"/>
    </row>
    <row r="20" spans="1:15" ht="34.5" customHeight="1">
      <c r="A20" s="4">
        <v>3</v>
      </c>
      <c r="B20" s="4" t="s">
        <v>14</v>
      </c>
      <c r="C20" s="4">
        <v>4</v>
      </c>
      <c r="D20" s="16"/>
      <c r="E20" s="5"/>
      <c r="F20" s="5"/>
      <c r="G20" s="5"/>
      <c r="H20" s="5"/>
      <c r="I20" s="5"/>
      <c r="J20" s="5"/>
      <c r="K20" s="5"/>
      <c r="L20" s="5"/>
      <c r="M20" s="16"/>
      <c r="N20" s="5"/>
      <c r="O20" s="5"/>
    </row>
    <row r="21" spans="1:15" ht="42.75" hidden="1" customHeight="1">
      <c r="A21" s="4">
        <v>4</v>
      </c>
      <c r="B21" s="4" t="s">
        <v>15</v>
      </c>
      <c r="C21" s="4">
        <v>5</v>
      </c>
      <c r="D21" s="16"/>
      <c r="E21" s="5"/>
      <c r="F21" s="5"/>
      <c r="G21" s="5"/>
      <c r="H21" s="5"/>
      <c r="I21" s="5"/>
      <c r="J21" s="5"/>
      <c r="K21" s="5"/>
      <c r="L21" s="5"/>
      <c r="M21" s="16"/>
      <c r="N21" s="5"/>
      <c r="O21" s="5"/>
    </row>
    <row r="22" spans="1:15" ht="195.75" hidden="1" customHeight="1">
      <c r="A22" s="4">
        <v>5</v>
      </c>
      <c r="B22" s="4" t="s">
        <v>16</v>
      </c>
      <c r="C22" s="4">
        <v>6</v>
      </c>
      <c r="D22" s="16"/>
      <c r="E22" s="5"/>
      <c r="F22" s="5"/>
      <c r="G22" s="5"/>
      <c r="H22" s="5"/>
      <c r="I22" s="5"/>
      <c r="J22" s="5"/>
      <c r="K22" s="5"/>
      <c r="L22" s="5"/>
      <c r="M22" s="16"/>
      <c r="N22" s="5"/>
      <c r="O22" s="5"/>
    </row>
    <row r="23" spans="1:15" ht="106.5" customHeight="1">
      <c r="A23" s="4">
        <v>6</v>
      </c>
      <c r="B23" s="4" t="s">
        <v>17</v>
      </c>
      <c r="C23" s="4">
        <v>5</v>
      </c>
      <c r="D23" s="16">
        <f>0.11975+0.17791</f>
        <v>0.29766000000000004</v>
      </c>
      <c r="E23" s="5">
        <f>0.0332+0.0493</f>
        <v>8.249999999999999E-2</v>
      </c>
      <c r="F23" s="5"/>
      <c r="G23" s="5"/>
      <c r="H23" s="5"/>
      <c r="I23" s="5"/>
      <c r="J23" s="5"/>
      <c r="K23" s="5"/>
      <c r="L23" s="5"/>
      <c r="M23" s="16">
        <f>0.11975+0.17791</f>
        <v>0.29766000000000004</v>
      </c>
      <c r="N23" s="5">
        <f>0.0346+0.0514</f>
        <v>8.5999999999999993E-2</v>
      </c>
      <c r="O23" s="5"/>
    </row>
    <row r="24" spans="1:15" ht="72.75" customHeight="1">
      <c r="A24" s="4">
        <v>7</v>
      </c>
      <c r="B24" s="4" t="s">
        <v>18</v>
      </c>
      <c r="C24" s="4">
        <v>6</v>
      </c>
      <c r="D24" s="16">
        <v>6.0400000000000002E-3</v>
      </c>
      <c r="E24" s="5">
        <v>1.6999999999999999E-3</v>
      </c>
      <c r="F24" s="5"/>
      <c r="G24" s="5"/>
      <c r="H24" s="5"/>
      <c r="I24" s="5"/>
      <c r="J24" s="5"/>
      <c r="K24" s="5"/>
      <c r="L24" s="5"/>
      <c r="M24" s="16">
        <v>6.0400000000000002E-3</v>
      </c>
      <c r="N24" s="5">
        <v>1.6999999999999999E-3</v>
      </c>
      <c r="O24" s="5"/>
    </row>
    <row r="25" spans="1:15" ht="85.5" customHeight="1">
      <c r="A25" s="4">
        <v>8</v>
      </c>
      <c r="B25" s="4" t="s">
        <v>19</v>
      </c>
      <c r="C25" s="4">
        <v>7</v>
      </c>
      <c r="D25" s="16">
        <f>0.33546+0.88022</f>
        <v>1.2156799999999999</v>
      </c>
      <c r="E25" s="5">
        <f>0.0929+0.2438</f>
        <v>0.3367</v>
      </c>
      <c r="F25" s="5"/>
      <c r="G25" s="5"/>
      <c r="H25" s="5"/>
      <c r="I25" s="5"/>
      <c r="J25" s="5"/>
      <c r="K25" s="5"/>
      <c r="L25" s="5"/>
      <c r="M25" s="16">
        <f>0.33546+0.88022</f>
        <v>1.2156799999999999</v>
      </c>
      <c r="N25" s="5">
        <f>0.0968+0.2541</f>
        <v>0.35089999999999999</v>
      </c>
      <c r="O25" s="5"/>
    </row>
    <row r="26" spans="1:15" ht="137.25" hidden="1" customHeight="1">
      <c r="A26" s="4">
        <v>9</v>
      </c>
      <c r="B26" s="4" t="s">
        <v>20</v>
      </c>
      <c r="C26" s="4">
        <v>10</v>
      </c>
      <c r="D26" s="16"/>
      <c r="E26" s="5"/>
      <c r="F26" s="5"/>
      <c r="G26" s="5"/>
      <c r="H26" s="5"/>
      <c r="I26" s="5"/>
      <c r="J26" s="5"/>
      <c r="K26" s="5"/>
      <c r="L26" s="5"/>
      <c r="M26" s="16"/>
      <c r="N26" s="5"/>
      <c r="O26" s="5"/>
    </row>
    <row r="27" spans="1:15">
      <c r="A27" s="4">
        <v>10</v>
      </c>
      <c r="B27" s="4" t="s">
        <v>21</v>
      </c>
      <c r="C27" s="4">
        <v>8</v>
      </c>
      <c r="D27" s="16">
        <f>D28</f>
        <v>0.15246000000000001</v>
      </c>
      <c r="E27" s="5">
        <f>E28</f>
        <v>4.2200000000000001E-2</v>
      </c>
      <c r="F27" s="5"/>
      <c r="G27" s="5"/>
      <c r="H27" s="5"/>
      <c r="I27" s="5"/>
      <c r="J27" s="5"/>
      <c r="K27" s="5"/>
      <c r="L27" s="5"/>
      <c r="M27" s="16">
        <f>M28</f>
        <v>0.15246000000000001</v>
      </c>
      <c r="N27" s="5">
        <f>N28</f>
        <v>4.3999999999999997E-2</v>
      </c>
      <c r="O27" s="5"/>
    </row>
    <row r="28" spans="1:15">
      <c r="A28" s="21" t="s">
        <v>22</v>
      </c>
      <c r="B28" s="5" t="s">
        <v>31</v>
      </c>
      <c r="C28" s="4">
        <v>9</v>
      </c>
      <c r="D28" s="16">
        <v>0.15246000000000001</v>
      </c>
      <c r="E28" s="5">
        <v>4.2200000000000001E-2</v>
      </c>
      <c r="F28" s="5"/>
      <c r="G28" s="5"/>
      <c r="H28" s="5"/>
      <c r="I28" s="5"/>
      <c r="J28" s="5"/>
      <c r="K28" s="5"/>
      <c r="L28" s="5"/>
      <c r="M28" s="16">
        <v>0.15246000000000001</v>
      </c>
      <c r="N28" s="5">
        <v>4.3999999999999997E-2</v>
      </c>
      <c r="O28" s="8"/>
    </row>
    <row r="29" spans="1:15" s="9" customFormat="1">
      <c r="A29" s="6"/>
      <c r="B29" s="7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 s="9" customFormat="1" ht="111.75" customHeight="1">
      <c r="A30" s="24" t="s">
        <v>32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7"/>
    </row>
    <row r="31" spans="1:15" ht="30">
      <c r="A31" s="3" t="s">
        <v>23</v>
      </c>
      <c r="B31" s="22" t="s">
        <v>24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</row>
  </sheetData>
  <mergeCells count="11">
    <mergeCell ref="K1:O8"/>
    <mergeCell ref="A11:O11"/>
    <mergeCell ref="A13:A15"/>
    <mergeCell ref="B31:N31"/>
    <mergeCell ref="A30:N30"/>
    <mergeCell ref="D13:E13"/>
    <mergeCell ref="D14:E14"/>
    <mergeCell ref="M13:O14"/>
    <mergeCell ref="B13:B15"/>
    <mergeCell ref="C13:C15"/>
    <mergeCell ref="J13:L14"/>
  </mergeCells>
  <pageMargins left="1.2204724409448819" right="0.43307086614173229" top="0.74803149606299213" bottom="0.74803149606299213" header="0.31496062992125984" footer="0.31496062992125984"/>
  <pageSetup paperSize="9" scale="60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1"/>
  <sheetViews>
    <sheetView view="pageBreakPreview" topLeftCell="A22" zoomScale="77" zoomScaleNormal="77" zoomScaleSheetLayoutView="77" workbookViewId="0">
      <selection activeCell="N29" sqref="N29"/>
    </sheetView>
  </sheetViews>
  <sheetFormatPr defaultRowHeight="15"/>
  <cols>
    <col min="1" max="1" width="8.7109375" customWidth="1"/>
    <col min="2" max="2" width="26.5703125" customWidth="1"/>
    <col min="4" max="4" width="13.140625" customWidth="1"/>
    <col min="5" max="5" width="14.85546875" customWidth="1"/>
    <col min="6" max="9" width="0" hidden="1" customWidth="1"/>
    <col min="10" max="10" width="13.7109375" customWidth="1"/>
    <col min="11" max="11" width="14.42578125" customWidth="1"/>
    <col min="12" max="12" width="4" hidden="1" customWidth="1"/>
    <col min="13" max="13" width="14.85546875" customWidth="1"/>
    <col min="14" max="14" width="15.42578125" customWidth="1"/>
    <col min="15" max="15" width="0" hidden="1" customWidth="1"/>
  </cols>
  <sheetData>
    <row r="1" spans="1:15" ht="15" customHeight="1">
      <c r="A1" s="1"/>
      <c r="B1" s="1"/>
      <c r="C1" s="2"/>
      <c r="D1" s="2"/>
      <c r="E1" s="2"/>
      <c r="F1" s="2"/>
      <c r="G1" s="2"/>
      <c r="H1" s="2"/>
      <c r="I1" s="2"/>
      <c r="J1" s="2"/>
      <c r="K1" s="32" t="s">
        <v>25</v>
      </c>
      <c r="L1" s="33"/>
      <c r="M1" s="33"/>
      <c r="N1" s="33"/>
      <c r="O1" s="33"/>
    </row>
    <row r="2" spans="1:15">
      <c r="A2" s="1"/>
      <c r="B2" s="2"/>
      <c r="C2" s="2"/>
      <c r="D2" s="2"/>
      <c r="E2" s="2"/>
      <c r="F2" s="2"/>
      <c r="G2" s="2"/>
      <c r="H2" s="2"/>
      <c r="I2" s="2"/>
      <c r="J2" s="2"/>
      <c r="K2" s="33"/>
      <c r="L2" s="33"/>
      <c r="M2" s="33"/>
      <c r="N2" s="33"/>
      <c r="O2" s="33"/>
    </row>
    <row r="3" spans="1:15">
      <c r="A3" s="1"/>
      <c r="B3" s="2"/>
      <c r="C3" s="2"/>
      <c r="D3" s="2"/>
      <c r="E3" s="2"/>
      <c r="F3" s="2"/>
      <c r="G3" s="2"/>
      <c r="H3" s="2"/>
      <c r="I3" s="2"/>
      <c r="J3" s="2"/>
      <c r="K3" s="33"/>
      <c r="L3" s="33"/>
      <c r="M3" s="33"/>
      <c r="N3" s="33"/>
      <c r="O3" s="33"/>
    </row>
    <row r="4" spans="1:15">
      <c r="A4" s="1"/>
      <c r="B4" s="2"/>
      <c r="C4" s="2"/>
      <c r="D4" s="2"/>
      <c r="E4" s="2"/>
      <c r="F4" s="2"/>
      <c r="G4" s="2"/>
      <c r="H4" s="2"/>
      <c r="I4" s="2"/>
      <c r="J4" s="2"/>
      <c r="K4" s="33"/>
      <c r="L4" s="33"/>
      <c r="M4" s="33"/>
      <c r="N4" s="33"/>
      <c r="O4" s="33"/>
    </row>
    <row r="5" spans="1:15">
      <c r="A5" s="1"/>
      <c r="B5" s="2"/>
      <c r="C5" s="2"/>
      <c r="D5" s="2"/>
      <c r="E5" s="2"/>
      <c r="F5" s="2"/>
      <c r="G5" s="2"/>
      <c r="H5" s="2"/>
      <c r="I5" s="2"/>
      <c r="J5" s="2"/>
      <c r="K5" s="33"/>
      <c r="L5" s="33"/>
      <c r="M5" s="33"/>
      <c r="N5" s="33"/>
      <c r="O5" s="33"/>
    </row>
    <row r="6" spans="1:15">
      <c r="A6" s="1"/>
      <c r="B6" s="2"/>
      <c r="C6" s="2"/>
      <c r="D6" s="2"/>
      <c r="E6" s="2"/>
      <c r="F6" s="2"/>
      <c r="G6" s="2"/>
      <c r="H6" s="2"/>
      <c r="I6" s="2"/>
      <c r="J6" s="2"/>
      <c r="K6" s="33"/>
      <c r="L6" s="33"/>
      <c r="M6" s="33"/>
      <c r="N6" s="33"/>
      <c r="O6" s="33"/>
    </row>
    <row r="7" spans="1:15">
      <c r="A7" s="1"/>
      <c r="B7" s="2"/>
      <c r="C7" s="2"/>
      <c r="D7" s="2"/>
      <c r="E7" s="2"/>
      <c r="F7" s="2"/>
      <c r="G7" s="2"/>
      <c r="H7" s="2"/>
      <c r="I7" s="2"/>
      <c r="J7" s="2"/>
      <c r="K7" s="33"/>
      <c r="L7" s="33"/>
      <c r="M7" s="33"/>
      <c r="N7" s="33"/>
      <c r="O7" s="33"/>
    </row>
    <row r="8" spans="1:15">
      <c r="A8" s="1"/>
      <c r="B8" s="2"/>
      <c r="C8" s="2"/>
      <c r="D8" s="2"/>
      <c r="E8" s="2"/>
      <c r="F8" s="2"/>
      <c r="G8" s="2"/>
      <c r="H8" s="2"/>
      <c r="I8" s="2"/>
      <c r="J8" s="2"/>
      <c r="K8" s="33"/>
      <c r="L8" s="33"/>
      <c r="M8" s="33"/>
      <c r="N8" s="33"/>
      <c r="O8" s="33"/>
    </row>
    <row r="11" spans="1:15" ht="45.75" customHeight="1">
      <c r="A11" s="34" t="s">
        <v>37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</row>
    <row r="13" spans="1:15">
      <c r="A13" s="36" t="s">
        <v>0</v>
      </c>
      <c r="B13" s="30" t="s">
        <v>1</v>
      </c>
      <c r="C13" s="31" t="s">
        <v>2</v>
      </c>
      <c r="D13" s="26" t="s">
        <v>3</v>
      </c>
      <c r="E13" s="27"/>
      <c r="F13" s="10"/>
      <c r="G13" s="10"/>
      <c r="H13" s="10"/>
      <c r="I13" s="11"/>
      <c r="J13" s="30" t="s">
        <v>4</v>
      </c>
      <c r="K13" s="30"/>
      <c r="L13" s="30"/>
      <c r="M13" s="30" t="s">
        <v>30</v>
      </c>
      <c r="N13" s="30"/>
      <c r="O13" s="30"/>
    </row>
    <row r="14" spans="1:15" ht="30" customHeight="1">
      <c r="A14" s="37"/>
      <c r="B14" s="30"/>
      <c r="C14" s="31"/>
      <c r="D14" s="28" t="s">
        <v>27</v>
      </c>
      <c r="E14" s="29"/>
      <c r="F14" s="12"/>
      <c r="G14" s="12"/>
      <c r="H14" s="12"/>
      <c r="I14" s="13"/>
      <c r="J14" s="30"/>
      <c r="K14" s="30"/>
      <c r="L14" s="30"/>
      <c r="M14" s="30"/>
      <c r="N14" s="30"/>
      <c r="O14" s="30"/>
    </row>
    <row r="15" spans="1:15" ht="54" customHeight="1">
      <c r="A15" s="38"/>
      <c r="B15" s="30"/>
      <c r="C15" s="31"/>
      <c r="D15" s="14" t="s">
        <v>28</v>
      </c>
      <c r="E15" s="14" t="s">
        <v>6</v>
      </c>
      <c r="F15" s="14" t="s">
        <v>7</v>
      </c>
      <c r="G15" s="14" t="s">
        <v>5</v>
      </c>
      <c r="H15" s="14" t="s">
        <v>6</v>
      </c>
      <c r="I15" s="14" t="s">
        <v>7</v>
      </c>
      <c r="J15" s="14" t="s">
        <v>29</v>
      </c>
      <c r="K15" s="14" t="s">
        <v>6</v>
      </c>
      <c r="L15" s="14" t="s">
        <v>7</v>
      </c>
      <c r="M15" s="14" t="s">
        <v>29</v>
      </c>
      <c r="N15" s="14" t="s">
        <v>6</v>
      </c>
      <c r="O15" s="4" t="s">
        <v>7</v>
      </c>
    </row>
    <row r="16" spans="1:15">
      <c r="A16" s="4" t="s">
        <v>8</v>
      </c>
      <c r="B16" s="4" t="s">
        <v>9</v>
      </c>
      <c r="C16" s="4" t="s">
        <v>10</v>
      </c>
      <c r="D16" s="4">
        <v>1</v>
      </c>
      <c r="E16" s="4">
        <v>2</v>
      </c>
      <c r="F16" s="4">
        <v>3</v>
      </c>
      <c r="G16" s="4">
        <v>4</v>
      </c>
      <c r="H16" s="4">
        <v>5</v>
      </c>
      <c r="I16" s="4">
        <v>6</v>
      </c>
      <c r="J16" s="4">
        <v>7</v>
      </c>
      <c r="K16" s="4">
        <v>8</v>
      </c>
      <c r="L16" s="4">
        <v>9</v>
      </c>
      <c r="M16" s="4">
        <v>10</v>
      </c>
      <c r="N16" s="4">
        <v>11</v>
      </c>
      <c r="O16" s="4">
        <v>12</v>
      </c>
    </row>
    <row r="17" spans="1:15" s="20" customFormat="1" ht="66.75" customHeight="1">
      <c r="A17" s="17"/>
      <c r="B17" s="18" t="s">
        <v>11</v>
      </c>
      <c r="C17" s="18">
        <v>1</v>
      </c>
      <c r="D17" s="19">
        <f>D18+D19+D20+D21+D22+D23+D24+D26+D27+D25</f>
        <v>0</v>
      </c>
      <c r="E17" s="19">
        <f>E18+E19+E20+E21+E22+E23+E24+E26+E27+E25</f>
        <v>0</v>
      </c>
      <c r="F17" s="17"/>
      <c r="G17" s="17"/>
      <c r="H17" s="17"/>
      <c r="I17" s="17"/>
      <c r="J17" s="17"/>
      <c r="K17" s="17"/>
      <c r="L17" s="17"/>
      <c r="M17" s="19">
        <f>M18+M19+M23+M24+M25+M27</f>
        <v>2.0775830000000002</v>
      </c>
      <c r="N17" s="19">
        <f>N18+N19+N23+N24+N25+N27</f>
        <v>7.5200000000000017E-2</v>
      </c>
      <c r="O17" s="17"/>
    </row>
    <row r="18" spans="1:15" ht="102" customHeight="1">
      <c r="A18" s="4">
        <v>1</v>
      </c>
      <c r="B18" s="4" t="s">
        <v>12</v>
      </c>
      <c r="C18" s="4">
        <v>2</v>
      </c>
      <c r="D18" s="16"/>
      <c r="E18" s="5"/>
      <c r="F18" s="5"/>
      <c r="G18" s="5"/>
      <c r="H18" s="5"/>
      <c r="I18" s="5"/>
      <c r="J18" s="5"/>
      <c r="K18" s="5"/>
      <c r="L18" s="5"/>
      <c r="M18" s="16">
        <v>1.4022399999999999</v>
      </c>
      <c r="N18" s="5">
        <v>5.0700000000000002E-2</v>
      </c>
      <c r="O18" s="5"/>
    </row>
    <row r="19" spans="1:15" ht="88.5" customHeight="1">
      <c r="A19" s="4">
        <v>2</v>
      </c>
      <c r="B19" s="4" t="s">
        <v>13</v>
      </c>
      <c r="C19" s="4">
        <v>3</v>
      </c>
      <c r="D19" s="16"/>
      <c r="E19" s="5"/>
      <c r="F19" s="5"/>
      <c r="G19" s="5"/>
      <c r="H19" s="5"/>
      <c r="I19" s="5"/>
      <c r="J19" s="5"/>
      <c r="K19" s="5"/>
      <c r="L19" s="5"/>
      <c r="M19" s="16">
        <v>0.30848999999999999</v>
      </c>
      <c r="N19" s="5">
        <v>1.12E-2</v>
      </c>
      <c r="O19" s="5"/>
    </row>
    <row r="20" spans="1:15" ht="34.5" customHeight="1">
      <c r="A20" s="4">
        <v>3</v>
      </c>
      <c r="B20" s="4" t="s">
        <v>14</v>
      </c>
      <c r="C20" s="4">
        <v>4</v>
      </c>
      <c r="D20" s="16"/>
      <c r="E20" s="5"/>
      <c r="F20" s="5"/>
      <c r="G20" s="5"/>
      <c r="H20" s="5"/>
      <c r="I20" s="5"/>
      <c r="J20" s="5"/>
      <c r="K20" s="5"/>
      <c r="L20" s="5"/>
      <c r="M20" s="16"/>
      <c r="N20" s="5"/>
      <c r="O20" s="5"/>
    </row>
    <row r="21" spans="1:15" ht="42.75" hidden="1" customHeight="1">
      <c r="A21" s="4">
        <v>4</v>
      </c>
      <c r="B21" s="4" t="s">
        <v>15</v>
      </c>
      <c r="C21" s="4">
        <v>5</v>
      </c>
      <c r="D21" s="16"/>
      <c r="E21" s="5"/>
      <c r="F21" s="5"/>
      <c r="G21" s="5"/>
      <c r="H21" s="5"/>
      <c r="I21" s="5"/>
      <c r="J21" s="5"/>
      <c r="K21" s="5"/>
      <c r="L21" s="5"/>
      <c r="M21" s="16"/>
      <c r="N21" s="5"/>
      <c r="O21" s="5"/>
    </row>
    <row r="22" spans="1:15" ht="107.25" customHeight="1">
      <c r="A22" s="4">
        <v>5</v>
      </c>
      <c r="B22" s="4" t="s">
        <v>16</v>
      </c>
      <c r="C22" s="4">
        <v>5</v>
      </c>
      <c r="D22" s="16"/>
      <c r="E22" s="5"/>
      <c r="F22" s="5"/>
      <c r="G22" s="5"/>
      <c r="H22" s="5"/>
      <c r="I22" s="5"/>
      <c r="J22" s="5"/>
      <c r="K22" s="5"/>
      <c r="L22" s="5"/>
      <c r="M22" s="16"/>
      <c r="N22" s="5"/>
      <c r="O22" s="5"/>
    </row>
    <row r="23" spans="1:15" ht="106.5" customHeight="1">
      <c r="A23" s="4">
        <v>6</v>
      </c>
      <c r="B23" s="4" t="s">
        <v>17</v>
      </c>
      <c r="C23" s="4">
        <v>6</v>
      </c>
      <c r="D23" s="16"/>
      <c r="E23" s="5"/>
      <c r="F23" s="5"/>
      <c r="G23" s="5"/>
      <c r="H23" s="5"/>
      <c r="I23" s="5"/>
      <c r="J23" s="5"/>
      <c r="K23" s="5"/>
      <c r="L23" s="5"/>
      <c r="M23" s="16">
        <f>0.02636+0.03917</f>
        <v>6.5530000000000005E-2</v>
      </c>
      <c r="N23" s="5">
        <f>0.001+0.0014</f>
        <v>2.4000000000000002E-3</v>
      </c>
      <c r="O23" s="5"/>
    </row>
    <row r="24" spans="1:15" ht="72.75" customHeight="1">
      <c r="A24" s="4">
        <v>7</v>
      </c>
      <c r="B24" s="4" t="s">
        <v>18</v>
      </c>
      <c r="C24" s="4">
        <v>7</v>
      </c>
      <c r="D24" s="16"/>
      <c r="E24" s="15"/>
      <c r="F24" s="5"/>
      <c r="G24" s="5"/>
      <c r="H24" s="5"/>
      <c r="I24" s="5"/>
      <c r="J24" s="5"/>
      <c r="K24" s="5"/>
      <c r="L24" s="5"/>
      <c r="M24" s="16">
        <v>1.3300000000000001E-4</v>
      </c>
      <c r="N24" s="5">
        <v>0</v>
      </c>
      <c r="O24" s="5"/>
    </row>
    <row r="25" spans="1:15" ht="85.5" customHeight="1">
      <c r="A25" s="4">
        <v>8</v>
      </c>
      <c r="B25" s="4" t="s">
        <v>19</v>
      </c>
      <c r="C25" s="4">
        <v>8</v>
      </c>
      <c r="D25" s="16"/>
      <c r="E25" s="5"/>
      <c r="F25" s="5"/>
      <c r="G25" s="5"/>
      <c r="H25" s="5"/>
      <c r="I25" s="5"/>
      <c r="J25" s="5"/>
      <c r="K25" s="5"/>
      <c r="L25" s="5"/>
      <c r="M25" s="16">
        <f>0.07385+0.19378</f>
        <v>0.26763000000000003</v>
      </c>
      <c r="N25" s="5">
        <f>0.0027+0.007</f>
        <v>9.7000000000000003E-3</v>
      </c>
      <c r="O25" s="5"/>
    </row>
    <row r="26" spans="1:15" ht="137.25" hidden="1" customHeight="1">
      <c r="A26" s="4">
        <v>9</v>
      </c>
      <c r="B26" s="4" t="s">
        <v>20</v>
      </c>
      <c r="C26" s="4">
        <v>10</v>
      </c>
      <c r="D26" s="16"/>
      <c r="E26" s="5"/>
      <c r="F26" s="5"/>
      <c r="G26" s="5"/>
      <c r="H26" s="5"/>
      <c r="I26" s="5"/>
      <c r="J26" s="5"/>
      <c r="K26" s="5"/>
      <c r="L26" s="5"/>
      <c r="M26" s="16"/>
      <c r="N26" s="5"/>
      <c r="O26" s="5"/>
    </row>
    <row r="27" spans="1:15">
      <c r="A27" s="4">
        <v>10</v>
      </c>
      <c r="B27" s="4" t="s">
        <v>21</v>
      </c>
      <c r="C27" s="4">
        <v>9</v>
      </c>
      <c r="D27" s="16">
        <f>D28</f>
        <v>0</v>
      </c>
      <c r="E27" s="5">
        <f>E28</f>
        <v>0</v>
      </c>
      <c r="F27" s="5"/>
      <c r="G27" s="5"/>
      <c r="H27" s="5"/>
      <c r="I27" s="5"/>
      <c r="J27" s="5"/>
      <c r="K27" s="5"/>
      <c r="L27" s="5"/>
      <c r="M27" s="16">
        <f>M28</f>
        <v>3.356E-2</v>
      </c>
      <c r="N27" s="5">
        <f>N28</f>
        <v>1.1999999999999999E-3</v>
      </c>
      <c r="O27" s="5"/>
    </row>
    <row r="28" spans="1:15">
      <c r="A28" s="21" t="s">
        <v>22</v>
      </c>
      <c r="B28" s="5" t="s">
        <v>31</v>
      </c>
      <c r="C28" s="4">
        <v>10</v>
      </c>
      <c r="D28" s="16"/>
      <c r="E28" s="5"/>
      <c r="F28" s="5"/>
      <c r="G28" s="5"/>
      <c r="H28" s="5"/>
      <c r="I28" s="5"/>
      <c r="J28" s="5"/>
      <c r="K28" s="5"/>
      <c r="L28" s="5"/>
      <c r="M28" s="16">
        <v>3.356E-2</v>
      </c>
      <c r="N28" s="5">
        <v>1.1999999999999999E-3</v>
      </c>
      <c r="O28" s="8"/>
    </row>
    <row r="29" spans="1:15" s="9" customFormat="1">
      <c r="A29" s="6"/>
      <c r="B29" s="7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 s="9" customFormat="1" ht="111.75" customHeight="1">
      <c r="A30" s="24" t="s">
        <v>32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7"/>
    </row>
    <row r="31" spans="1:15" ht="30">
      <c r="A31" s="3" t="s">
        <v>23</v>
      </c>
      <c r="B31" s="22" t="s">
        <v>24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</row>
  </sheetData>
  <mergeCells count="11">
    <mergeCell ref="A30:N30"/>
    <mergeCell ref="B31:N31"/>
    <mergeCell ref="K1:O8"/>
    <mergeCell ref="A11:O11"/>
    <mergeCell ref="A13:A15"/>
    <mergeCell ref="B13:B15"/>
    <mergeCell ref="C13:C15"/>
    <mergeCell ref="D13:E13"/>
    <mergeCell ref="J13:L14"/>
    <mergeCell ref="M13:O14"/>
    <mergeCell ref="D14:E14"/>
  </mergeCells>
  <pageMargins left="1.2204724409448819" right="0.43307086614173229" top="0.74803149606299213" bottom="0.74803149606299213" header="0.31496062992125984" footer="0.31496062992125984"/>
  <pageSetup paperSize="9" scale="60"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1"/>
  <sheetViews>
    <sheetView view="pageBreakPreview" topLeftCell="A11" zoomScale="77" zoomScaleNormal="77" zoomScaleSheetLayoutView="77" workbookViewId="0">
      <selection activeCell="M17" sqref="M17"/>
    </sheetView>
  </sheetViews>
  <sheetFormatPr defaultRowHeight="15"/>
  <cols>
    <col min="1" max="1" width="8.7109375" customWidth="1"/>
    <col min="2" max="2" width="26.5703125" customWidth="1"/>
    <col min="4" max="4" width="13.140625" customWidth="1"/>
    <col min="5" max="5" width="14.85546875" customWidth="1"/>
    <col min="6" max="9" width="0" hidden="1" customWidth="1"/>
    <col min="10" max="10" width="13.7109375" customWidth="1"/>
    <col min="11" max="11" width="14.42578125" customWidth="1"/>
    <col min="12" max="12" width="4" hidden="1" customWidth="1"/>
    <col min="13" max="13" width="14.85546875" customWidth="1"/>
    <col min="14" max="14" width="15.42578125" customWidth="1"/>
    <col min="15" max="15" width="0" hidden="1" customWidth="1"/>
  </cols>
  <sheetData>
    <row r="1" spans="1:15" ht="15" customHeight="1">
      <c r="A1" s="1"/>
      <c r="B1" s="1"/>
      <c r="C1" s="2"/>
      <c r="D1" s="2"/>
      <c r="E1" s="2"/>
      <c r="F1" s="2"/>
      <c r="G1" s="2"/>
      <c r="H1" s="2"/>
      <c r="I1" s="2"/>
      <c r="J1" s="2"/>
      <c r="K1" s="32" t="s">
        <v>25</v>
      </c>
      <c r="L1" s="33"/>
      <c r="M1" s="33"/>
      <c r="N1" s="33"/>
      <c r="O1" s="33"/>
    </row>
    <row r="2" spans="1:15">
      <c r="A2" s="1"/>
      <c r="B2" s="2"/>
      <c r="C2" s="2"/>
      <c r="D2" s="2"/>
      <c r="E2" s="2"/>
      <c r="F2" s="2"/>
      <c r="G2" s="2"/>
      <c r="H2" s="2"/>
      <c r="I2" s="2"/>
      <c r="J2" s="2"/>
      <c r="K2" s="33"/>
      <c r="L2" s="33"/>
      <c r="M2" s="33"/>
      <c r="N2" s="33"/>
      <c r="O2" s="33"/>
    </row>
    <row r="3" spans="1:15">
      <c r="A3" s="1"/>
      <c r="B3" s="2"/>
      <c r="C3" s="2"/>
      <c r="D3" s="2"/>
      <c r="E3" s="2"/>
      <c r="F3" s="2"/>
      <c r="G3" s="2"/>
      <c r="H3" s="2"/>
      <c r="I3" s="2"/>
      <c r="J3" s="2"/>
      <c r="K3" s="33"/>
      <c r="L3" s="33"/>
      <c r="M3" s="33"/>
      <c r="N3" s="33"/>
      <c r="O3" s="33"/>
    </row>
    <row r="4" spans="1:15">
      <c r="A4" s="1"/>
      <c r="B4" s="2"/>
      <c r="C4" s="2"/>
      <c r="D4" s="2"/>
      <c r="E4" s="2"/>
      <c r="F4" s="2"/>
      <c r="G4" s="2"/>
      <c r="H4" s="2"/>
      <c r="I4" s="2"/>
      <c r="J4" s="2"/>
      <c r="K4" s="33"/>
      <c r="L4" s="33"/>
      <c r="M4" s="33"/>
      <c r="N4" s="33"/>
      <c r="O4" s="33"/>
    </row>
    <row r="5" spans="1:15">
      <c r="A5" s="1"/>
      <c r="B5" s="2"/>
      <c r="C5" s="2"/>
      <c r="D5" s="2"/>
      <c r="E5" s="2"/>
      <c r="F5" s="2"/>
      <c r="G5" s="2"/>
      <c r="H5" s="2"/>
      <c r="I5" s="2"/>
      <c r="J5" s="2"/>
      <c r="K5" s="33"/>
      <c r="L5" s="33"/>
      <c r="M5" s="33"/>
      <c r="N5" s="33"/>
      <c r="O5" s="33"/>
    </row>
    <row r="6" spans="1:15">
      <c r="A6" s="1"/>
      <c r="B6" s="2"/>
      <c r="C6" s="2"/>
      <c r="D6" s="2"/>
      <c r="E6" s="2"/>
      <c r="F6" s="2"/>
      <c r="G6" s="2"/>
      <c r="H6" s="2"/>
      <c r="I6" s="2"/>
      <c r="J6" s="2"/>
      <c r="K6" s="33"/>
      <c r="L6" s="33"/>
      <c r="M6" s="33"/>
      <c r="N6" s="33"/>
      <c r="O6" s="33"/>
    </row>
    <row r="7" spans="1:15">
      <c r="A7" s="1"/>
      <c r="B7" s="2"/>
      <c r="C7" s="2"/>
      <c r="D7" s="2"/>
      <c r="E7" s="2"/>
      <c r="F7" s="2"/>
      <c r="G7" s="2"/>
      <c r="H7" s="2"/>
      <c r="I7" s="2"/>
      <c r="J7" s="2"/>
      <c r="K7" s="33"/>
      <c r="L7" s="33"/>
      <c r="M7" s="33"/>
      <c r="N7" s="33"/>
      <c r="O7" s="33"/>
    </row>
    <row r="8" spans="1:15">
      <c r="A8" s="1"/>
      <c r="B8" s="2"/>
      <c r="C8" s="2"/>
      <c r="D8" s="2"/>
      <c r="E8" s="2"/>
      <c r="F8" s="2"/>
      <c r="G8" s="2"/>
      <c r="H8" s="2"/>
      <c r="I8" s="2"/>
      <c r="J8" s="2"/>
      <c r="K8" s="33"/>
      <c r="L8" s="33"/>
      <c r="M8" s="33"/>
      <c r="N8" s="33"/>
      <c r="O8" s="33"/>
    </row>
    <row r="11" spans="1:15" ht="45.75" customHeight="1">
      <c r="A11" s="34" t="s">
        <v>33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</row>
    <row r="13" spans="1:15">
      <c r="A13" s="36" t="s">
        <v>0</v>
      </c>
      <c r="B13" s="30" t="s">
        <v>1</v>
      </c>
      <c r="C13" s="31" t="s">
        <v>2</v>
      </c>
      <c r="D13" s="26" t="s">
        <v>3</v>
      </c>
      <c r="E13" s="27"/>
      <c r="F13" s="10"/>
      <c r="G13" s="10"/>
      <c r="H13" s="10"/>
      <c r="I13" s="11"/>
      <c r="J13" s="30" t="s">
        <v>4</v>
      </c>
      <c r="K13" s="30"/>
      <c r="L13" s="30"/>
      <c r="M13" s="30" t="s">
        <v>30</v>
      </c>
      <c r="N13" s="30"/>
      <c r="O13" s="30"/>
    </row>
    <row r="14" spans="1:15" ht="30" customHeight="1">
      <c r="A14" s="37"/>
      <c r="B14" s="30"/>
      <c r="C14" s="31"/>
      <c r="D14" s="28" t="s">
        <v>27</v>
      </c>
      <c r="E14" s="29"/>
      <c r="F14" s="12"/>
      <c r="G14" s="12"/>
      <c r="H14" s="12"/>
      <c r="I14" s="13"/>
      <c r="J14" s="30"/>
      <c r="K14" s="30"/>
      <c r="L14" s="30"/>
      <c r="M14" s="30"/>
      <c r="N14" s="30"/>
      <c r="O14" s="30"/>
    </row>
    <row r="15" spans="1:15" ht="54" customHeight="1">
      <c r="A15" s="38"/>
      <c r="B15" s="30"/>
      <c r="C15" s="31"/>
      <c r="D15" s="14" t="s">
        <v>28</v>
      </c>
      <c r="E15" s="14" t="s">
        <v>6</v>
      </c>
      <c r="F15" s="14" t="s">
        <v>7</v>
      </c>
      <c r="G15" s="14" t="s">
        <v>5</v>
      </c>
      <c r="H15" s="14" t="s">
        <v>6</v>
      </c>
      <c r="I15" s="14" t="s">
        <v>7</v>
      </c>
      <c r="J15" s="14" t="s">
        <v>29</v>
      </c>
      <c r="K15" s="14" t="s">
        <v>6</v>
      </c>
      <c r="L15" s="14" t="s">
        <v>7</v>
      </c>
      <c r="M15" s="14" t="s">
        <v>29</v>
      </c>
      <c r="N15" s="14" t="s">
        <v>6</v>
      </c>
      <c r="O15" s="4" t="s">
        <v>7</v>
      </c>
    </row>
    <row r="16" spans="1:15">
      <c r="A16" s="4" t="s">
        <v>8</v>
      </c>
      <c r="B16" s="4" t="s">
        <v>9</v>
      </c>
      <c r="C16" s="4" t="s">
        <v>10</v>
      </c>
      <c r="D16" s="4">
        <v>1</v>
      </c>
      <c r="E16" s="4">
        <v>2</v>
      </c>
      <c r="F16" s="4">
        <v>3</v>
      </c>
      <c r="G16" s="4">
        <v>4</v>
      </c>
      <c r="H16" s="4">
        <v>5</v>
      </c>
      <c r="I16" s="4">
        <v>6</v>
      </c>
      <c r="J16" s="4">
        <v>7</v>
      </c>
      <c r="K16" s="4">
        <v>8</v>
      </c>
      <c r="L16" s="4">
        <v>9</v>
      </c>
      <c r="M16" s="4">
        <v>10</v>
      </c>
      <c r="N16" s="4">
        <v>11</v>
      </c>
      <c r="O16" s="4">
        <v>12</v>
      </c>
    </row>
    <row r="17" spans="1:15" s="20" customFormat="1" ht="66.75" customHeight="1">
      <c r="A17" s="17"/>
      <c r="B17" s="18" t="s">
        <v>11</v>
      </c>
      <c r="C17" s="18">
        <v>1</v>
      </c>
      <c r="D17" s="19">
        <f>D18+D19+D20+D21+D22+D23+D24+D26+D27+D25</f>
        <v>8.8832300000000011</v>
      </c>
      <c r="E17" s="19">
        <f>E18+E19+E20+E21+E22+E23+E24+E26+E27+E25</f>
        <v>0.2969</v>
      </c>
      <c r="F17" s="17"/>
      <c r="G17" s="17"/>
      <c r="H17" s="17"/>
      <c r="I17" s="17"/>
      <c r="J17" s="17"/>
      <c r="K17" s="17"/>
      <c r="L17" s="17"/>
      <c r="M17" s="19">
        <f>M18+M19+M23+M24+M25+M27</f>
        <v>22.286349999999999</v>
      </c>
      <c r="N17" s="19">
        <f>N18+N19+N23+N24+N25+N27</f>
        <v>0.80589999999999995</v>
      </c>
      <c r="O17" s="17"/>
    </row>
    <row r="18" spans="1:15" ht="102" customHeight="1">
      <c r="A18" s="4">
        <v>1</v>
      </c>
      <c r="B18" s="4" t="s">
        <v>12</v>
      </c>
      <c r="C18" s="4">
        <v>2</v>
      </c>
      <c r="D18" s="16">
        <v>0.52630999999999994</v>
      </c>
      <c r="E18" s="5">
        <v>1.7600000000000001E-2</v>
      </c>
      <c r="F18" s="5"/>
      <c r="G18" s="5"/>
      <c r="H18" s="5"/>
      <c r="I18" s="5"/>
      <c r="J18" s="5"/>
      <c r="K18" s="5"/>
      <c r="L18" s="5"/>
      <c r="M18" s="16">
        <v>15.033440000000001</v>
      </c>
      <c r="N18" s="5">
        <v>0.54369999999999996</v>
      </c>
      <c r="O18" s="5"/>
    </row>
    <row r="19" spans="1:15" ht="88.5" customHeight="1">
      <c r="A19" s="4">
        <v>2</v>
      </c>
      <c r="B19" s="4" t="s">
        <v>13</v>
      </c>
      <c r="C19" s="4">
        <v>3</v>
      </c>
      <c r="D19" s="16">
        <v>0.11577</v>
      </c>
      <c r="E19" s="5">
        <v>3.8999999999999998E-3</v>
      </c>
      <c r="F19" s="5"/>
      <c r="G19" s="5"/>
      <c r="H19" s="5"/>
      <c r="I19" s="5"/>
      <c r="J19" s="5"/>
      <c r="K19" s="5"/>
      <c r="L19" s="5"/>
      <c r="M19" s="16">
        <v>3.3069999999999999</v>
      </c>
      <c r="N19" s="5">
        <v>0.1196</v>
      </c>
      <c r="O19" s="5"/>
    </row>
    <row r="20" spans="1:15" ht="34.5" customHeight="1">
      <c r="A20" s="4">
        <v>3</v>
      </c>
      <c r="B20" s="4" t="s">
        <v>14</v>
      </c>
      <c r="C20" s="4">
        <v>4</v>
      </c>
      <c r="D20" s="16"/>
      <c r="E20" s="5"/>
      <c r="F20" s="5"/>
      <c r="G20" s="5"/>
      <c r="H20" s="5"/>
      <c r="I20" s="5"/>
      <c r="J20" s="5"/>
      <c r="K20" s="5"/>
      <c r="L20" s="5"/>
      <c r="M20" s="16"/>
      <c r="N20" s="5"/>
      <c r="O20" s="5"/>
    </row>
    <row r="21" spans="1:15" ht="42.75" hidden="1" customHeight="1">
      <c r="A21" s="4">
        <v>4</v>
      </c>
      <c r="B21" s="4" t="s">
        <v>15</v>
      </c>
      <c r="C21" s="4">
        <v>5</v>
      </c>
      <c r="D21" s="16"/>
      <c r="E21" s="5"/>
      <c r="F21" s="5"/>
      <c r="G21" s="5"/>
      <c r="H21" s="5"/>
      <c r="I21" s="5"/>
      <c r="J21" s="5"/>
      <c r="K21" s="5"/>
      <c r="L21" s="5"/>
      <c r="M21" s="16"/>
      <c r="N21" s="5"/>
      <c r="O21" s="5"/>
    </row>
    <row r="22" spans="1:15" ht="107.25" customHeight="1">
      <c r="A22" s="4">
        <v>5</v>
      </c>
      <c r="B22" s="4" t="s">
        <v>16</v>
      </c>
      <c r="C22" s="4">
        <v>5</v>
      </c>
      <c r="D22" s="16">
        <v>0.20463000000000001</v>
      </c>
      <c r="E22" s="5">
        <v>6.7999999999999996E-3</v>
      </c>
      <c r="F22" s="5"/>
      <c r="G22" s="5"/>
      <c r="H22" s="5"/>
      <c r="I22" s="5"/>
      <c r="J22" s="5"/>
      <c r="K22" s="5"/>
      <c r="L22" s="5"/>
      <c r="M22" s="16"/>
      <c r="N22" s="5"/>
      <c r="O22" s="5"/>
    </row>
    <row r="23" spans="1:15" ht="106.5" customHeight="1">
      <c r="A23" s="4">
        <v>6</v>
      </c>
      <c r="B23" s="4" t="s">
        <v>17</v>
      </c>
      <c r="C23" s="4">
        <v>6</v>
      </c>
      <c r="D23" s="16">
        <f>0.57562+0.8552</f>
        <v>1.43082</v>
      </c>
      <c r="E23" s="5">
        <f>0.0192+0.0286</f>
        <v>4.7799999999999995E-2</v>
      </c>
      <c r="F23" s="5"/>
      <c r="G23" s="5"/>
      <c r="H23" s="5"/>
      <c r="I23" s="5"/>
      <c r="J23" s="5"/>
      <c r="K23" s="5"/>
      <c r="L23" s="5"/>
      <c r="M23" s="16">
        <f>0.28263+0.4199</f>
        <v>0.70252999999999999</v>
      </c>
      <c r="N23" s="5">
        <f>0.0102+0.0152</f>
        <v>2.5399999999999999E-2</v>
      </c>
      <c r="O23" s="5"/>
    </row>
    <row r="24" spans="1:15" ht="72.75" customHeight="1">
      <c r="A24" s="4">
        <v>7</v>
      </c>
      <c r="B24" s="4" t="s">
        <v>18</v>
      </c>
      <c r="C24" s="4">
        <v>7</v>
      </c>
      <c r="D24" s="16">
        <v>2.903E-2</v>
      </c>
      <c r="E24" s="15">
        <v>1E-3</v>
      </c>
      <c r="F24" s="5"/>
      <c r="G24" s="5"/>
      <c r="H24" s="5"/>
      <c r="I24" s="5"/>
      <c r="J24" s="5"/>
      <c r="K24" s="5"/>
      <c r="L24" s="5"/>
      <c r="M24" s="16">
        <v>1.4250000000000001E-2</v>
      </c>
      <c r="N24" s="5">
        <v>5.0000000000000001E-4</v>
      </c>
      <c r="O24" s="5"/>
    </row>
    <row r="25" spans="1:15" ht="85.5" customHeight="1">
      <c r="A25" s="4">
        <v>8</v>
      </c>
      <c r="B25" s="4" t="s">
        <v>19</v>
      </c>
      <c r="C25" s="4">
        <v>8</v>
      </c>
      <c r="D25" s="16">
        <f>1.61256+4.23123</f>
        <v>5.8437900000000003</v>
      </c>
      <c r="E25" s="5">
        <f>0.0539+0.1414</f>
        <v>0.1953</v>
      </c>
      <c r="F25" s="5"/>
      <c r="G25" s="5"/>
      <c r="H25" s="5"/>
      <c r="I25" s="5"/>
      <c r="J25" s="5"/>
      <c r="K25" s="5"/>
      <c r="L25" s="5"/>
      <c r="M25" s="16">
        <f>0.79176+2.07753</f>
        <v>2.8692899999999999</v>
      </c>
      <c r="N25" s="5">
        <f>0.0286+0.0751</f>
        <v>0.1037</v>
      </c>
      <c r="O25" s="5"/>
    </row>
    <row r="26" spans="1:15" ht="137.25" hidden="1" customHeight="1">
      <c r="A26" s="4">
        <v>9</v>
      </c>
      <c r="B26" s="4" t="s">
        <v>20</v>
      </c>
      <c r="C26" s="4">
        <v>10</v>
      </c>
      <c r="D26" s="16"/>
      <c r="E26" s="5"/>
      <c r="F26" s="5"/>
      <c r="G26" s="5"/>
      <c r="H26" s="5"/>
      <c r="I26" s="5"/>
      <c r="J26" s="5"/>
      <c r="K26" s="5"/>
      <c r="L26" s="5"/>
      <c r="M26" s="16"/>
      <c r="N26" s="5"/>
      <c r="O26" s="5"/>
    </row>
    <row r="27" spans="1:15">
      <c r="A27" s="4">
        <v>10</v>
      </c>
      <c r="B27" s="4" t="s">
        <v>21</v>
      </c>
      <c r="C27" s="4">
        <v>9</v>
      </c>
      <c r="D27" s="16">
        <f>D28</f>
        <v>0.73287999999999998</v>
      </c>
      <c r="E27" s="5">
        <f>E28</f>
        <v>2.4500000000000001E-2</v>
      </c>
      <c r="F27" s="5"/>
      <c r="G27" s="5"/>
      <c r="H27" s="5"/>
      <c r="I27" s="5"/>
      <c r="J27" s="5"/>
      <c r="K27" s="5"/>
      <c r="L27" s="5"/>
      <c r="M27" s="16">
        <f>M28</f>
        <v>0.35983999999999999</v>
      </c>
      <c r="N27" s="5">
        <f>N28</f>
        <v>1.2999999999999999E-2</v>
      </c>
      <c r="O27" s="5"/>
    </row>
    <row r="28" spans="1:15">
      <c r="A28" s="21" t="s">
        <v>22</v>
      </c>
      <c r="B28" s="5" t="s">
        <v>31</v>
      </c>
      <c r="C28" s="4">
        <v>10</v>
      </c>
      <c r="D28" s="16">
        <v>0.73287999999999998</v>
      </c>
      <c r="E28" s="5">
        <v>2.4500000000000001E-2</v>
      </c>
      <c r="F28" s="5"/>
      <c r="G28" s="5"/>
      <c r="H28" s="5"/>
      <c r="I28" s="5"/>
      <c r="J28" s="5"/>
      <c r="K28" s="5"/>
      <c r="L28" s="5"/>
      <c r="M28" s="16">
        <v>0.35983999999999999</v>
      </c>
      <c r="N28" s="5">
        <v>1.2999999999999999E-2</v>
      </c>
      <c r="O28" s="8"/>
    </row>
    <row r="29" spans="1:15" s="9" customFormat="1">
      <c r="A29" s="6"/>
      <c r="B29" s="7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 s="9" customFormat="1" ht="111.75" customHeight="1">
      <c r="A30" s="24" t="s">
        <v>32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7"/>
    </row>
    <row r="31" spans="1:15" ht="30">
      <c r="A31" s="3" t="s">
        <v>23</v>
      </c>
      <c r="B31" s="22" t="s">
        <v>24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</row>
  </sheetData>
  <mergeCells count="11">
    <mergeCell ref="A30:N30"/>
    <mergeCell ref="B31:N31"/>
    <mergeCell ref="K1:O8"/>
    <mergeCell ref="A11:O11"/>
    <mergeCell ref="A13:A15"/>
    <mergeCell ref="B13:B15"/>
    <mergeCell ref="C13:C15"/>
    <mergeCell ref="D13:E13"/>
    <mergeCell ref="J13:L14"/>
    <mergeCell ref="M13:O14"/>
    <mergeCell ref="D14:E14"/>
  </mergeCells>
  <pageMargins left="1.2204724409448819" right="0.43307086614173229" top="0.74803149606299213" bottom="0.74803149606299213" header="0.31496062992125984" footer="0.31496062992125984"/>
  <pageSetup paperSize="9" scale="60" orientation="portrait" horizontalDpi="3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1"/>
  <sheetViews>
    <sheetView view="pageBreakPreview" topLeftCell="A7" zoomScale="77" zoomScaleNormal="77" zoomScaleSheetLayoutView="77" workbookViewId="0">
      <selection activeCell="A12" sqref="A12"/>
    </sheetView>
  </sheetViews>
  <sheetFormatPr defaultRowHeight="15"/>
  <cols>
    <col min="1" max="1" width="8.7109375" customWidth="1"/>
    <col min="2" max="2" width="26.5703125" customWidth="1"/>
    <col min="4" max="4" width="13.140625" customWidth="1"/>
    <col min="5" max="5" width="14.85546875" customWidth="1"/>
    <col min="6" max="9" width="0" hidden="1" customWidth="1"/>
    <col min="10" max="10" width="13.7109375" customWidth="1"/>
    <col min="11" max="11" width="14.42578125" customWidth="1"/>
    <col min="12" max="12" width="4" hidden="1" customWidth="1"/>
    <col min="13" max="13" width="14.85546875" customWidth="1"/>
    <col min="14" max="14" width="15.42578125" customWidth="1"/>
    <col min="15" max="15" width="0" hidden="1" customWidth="1"/>
  </cols>
  <sheetData>
    <row r="1" spans="1:15" ht="15" customHeight="1">
      <c r="A1" s="1"/>
      <c r="B1" s="1"/>
      <c r="C1" s="2"/>
      <c r="D1" s="2"/>
      <c r="E1" s="2"/>
      <c r="F1" s="2"/>
      <c r="G1" s="2"/>
      <c r="H1" s="2"/>
      <c r="I1" s="2"/>
      <c r="J1" s="2"/>
      <c r="K1" s="32" t="s">
        <v>25</v>
      </c>
      <c r="L1" s="33"/>
      <c r="M1" s="33"/>
      <c r="N1" s="33"/>
      <c r="O1" s="33"/>
    </row>
    <row r="2" spans="1:15">
      <c r="A2" s="1"/>
      <c r="B2" s="2"/>
      <c r="C2" s="2"/>
      <c r="D2" s="2"/>
      <c r="E2" s="2"/>
      <c r="F2" s="2"/>
      <c r="G2" s="2"/>
      <c r="H2" s="2"/>
      <c r="I2" s="2"/>
      <c r="J2" s="2"/>
      <c r="K2" s="33"/>
      <c r="L2" s="33"/>
      <c r="M2" s="33"/>
      <c r="N2" s="33"/>
      <c r="O2" s="33"/>
    </row>
    <row r="3" spans="1:15">
      <c r="A3" s="1"/>
      <c r="B3" s="2"/>
      <c r="C3" s="2"/>
      <c r="D3" s="2"/>
      <c r="E3" s="2"/>
      <c r="F3" s="2"/>
      <c r="G3" s="2"/>
      <c r="H3" s="2"/>
      <c r="I3" s="2"/>
      <c r="J3" s="2"/>
      <c r="K3" s="33"/>
      <c r="L3" s="33"/>
      <c r="M3" s="33"/>
      <c r="N3" s="33"/>
      <c r="O3" s="33"/>
    </row>
    <row r="4" spans="1:15">
      <c r="A4" s="1"/>
      <c r="B4" s="2"/>
      <c r="C4" s="2"/>
      <c r="D4" s="2"/>
      <c r="E4" s="2"/>
      <c r="F4" s="2"/>
      <c r="G4" s="2"/>
      <c r="H4" s="2"/>
      <c r="I4" s="2"/>
      <c r="J4" s="2"/>
      <c r="K4" s="33"/>
      <c r="L4" s="33"/>
      <c r="M4" s="33"/>
      <c r="N4" s="33"/>
      <c r="O4" s="33"/>
    </row>
    <row r="5" spans="1:15">
      <c r="A5" s="1"/>
      <c r="B5" s="2"/>
      <c r="C5" s="2"/>
      <c r="D5" s="2"/>
      <c r="E5" s="2"/>
      <c r="F5" s="2"/>
      <c r="G5" s="2"/>
      <c r="H5" s="2"/>
      <c r="I5" s="2"/>
      <c r="J5" s="2"/>
      <c r="K5" s="33"/>
      <c r="L5" s="33"/>
      <c r="M5" s="33"/>
      <c r="N5" s="33"/>
      <c r="O5" s="33"/>
    </row>
    <row r="6" spans="1:15">
      <c r="A6" s="1"/>
      <c r="B6" s="2"/>
      <c r="C6" s="2"/>
      <c r="D6" s="2"/>
      <c r="E6" s="2"/>
      <c r="F6" s="2"/>
      <c r="G6" s="2"/>
      <c r="H6" s="2"/>
      <c r="I6" s="2"/>
      <c r="J6" s="2"/>
      <c r="K6" s="33"/>
      <c r="L6" s="33"/>
      <c r="M6" s="33"/>
      <c r="N6" s="33"/>
      <c r="O6" s="33"/>
    </row>
    <row r="7" spans="1:15">
      <c r="A7" s="1"/>
      <c r="B7" s="2"/>
      <c r="C7" s="2"/>
      <c r="D7" s="2"/>
      <c r="E7" s="2"/>
      <c r="F7" s="2"/>
      <c r="G7" s="2"/>
      <c r="H7" s="2"/>
      <c r="I7" s="2"/>
      <c r="J7" s="2"/>
      <c r="K7" s="33"/>
      <c r="L7" s="33"/>
      <c r="M7" s="33"/>
      <c r="N7" s="33"/>
      <c r="O7" s="33"/>
    </row>
    <row r="8" spans="1:15">
      <c r="A8" s="1"/>
      <c r="B8" s="2"/>
      <c r="C8" s="2"/>
      <c r="D8" s="2"/>
      <c r="E8" s="2"/>
      <c r="F8" s="2"/>
      <c r="G8" s="2"/>
      <c r="H8" s="2"/>
      <c r="I8" s="2"/>
      <c r="J8" s="2"/>
      <c r="K8" s="33"/>
      <c r="L8" s="33"/>
      <c r="M8" s="33"/>
      <c r="N8" s="33"/>
      <c r="O8" s="33"/>
    </row>
    <row r="11" spans="1:15" ht="45.75" customHeight="1">
      <c r="A11" s="34" t="s">
        <v>34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</row>
    <row r="13" spans="1:15">
      <c r="A13" s="36" t="s">
        <v>0</v>
      </c>
      <c r="B13" s="30" t="s">
        <v>1</v>
      </c>
      <c r="C13" s="31" t="s">
        <v>2</v>
      </c>
      <c r="D13" s="26" t="s">
        <v>3</v>
      </c>
      <c r="E13" s="27"/>
      <c r="F13" s="10"/>
      <c r="G13" s="10"/>
      <c r="H13" s="10"/>
      <c r="I13" s="11"/>
      <c r="J13" s="30" t="s">
        <v>4</v>
      </c>
      <c r="K13" s="30"/>
      <c r="L13" s="30"/>
      <c r="M13" s="30" t="s">
        <v>30</v>
      </c>
      <c r="N13" s="30"/>
      <c r="O13" s="30"/>
    </row>
    <row r="14" spans="1:15" ht="30" customHeight="1">
      <c r="A14" s="37"/>
      <c r="B14" s="30"/>
      <c r="C14" s="31"/>
      <c r="D14" s="28" t="s">
        <v>27</v>
      </c>
      <c r="E14" s="29"/>
      <c r="F14" s="12"/>
      <c r="G14" s="12"/>
      <c r="H14" s="12"/>
      <c r="I14" s="13"/>
      <c r="J14" s="30"/>
      <c r="K14" s="30"/>
      <c r="L14" s="30"/>
      <c r="M14" s="30"/>
      <c r="N14" s="30"/>
      <c r="O14" s="30"/>
    </row>
    <row r="15" spans="1:15" ht="54" customHeight="1">
      <c r="A15" s="38"/>
      <c r="B15" s="30"/>
      <c r="C15" s="31"/>
      <c r="D15" s="14" t="s">
        <v>28</v>
      </c>
      <c r="E15" s="14" t="s">
        <v>6</v>
      </c>
      <c r="F15" s="14" t="s">
        <v>7</v>
      </c>
      <c r="G15" s="14" t="s">
        <v>5</v>
      </c>
      <c r="H15" s="14" t="s">
        <v>6</v>
      </c>
      <c r="I15" s="14" t="s">
        <v>7</v>
      </c>
      <c r="J15" s="14" t="s">
        <v>29</v>
      </c>
      <c r="K15" s="14" t="s">
        <v>6</v>
      </c>
      <c r="L15" s="14" t="s">
        <v>7</v>
      </c>
      <c r="M15" s="14" t="s">
        <v>29</v>
      </c>
      <c r="N15" s="14" t="s">
        <v>6</v>
      </c>
      <c r="O15" s="4" t="s">
        <v>7</v>
      </c>
    </row>
    <row r="16" spans="1:15">
      <c r="A16" s="4" t="s">
        <v>8</v>
      </c>
      <c r="B16" s="4" t="s">
        <v>9</v>
      </c>
      <c r="C16" s="4" t="s">
        <v>10</v>
      </c>
      <c r="D16" s="4">
        <v>1</v>
      </c>
      <c r="E16" s="4">
        <v>2</v>
      </c>
      <c r="F16" s="4">
        <v>3</v>
      </c>
      <c r="G16" s="4">
        <v>4</v>
      </c>
      <c r="H16" s="4">
        <v>5</v>
      </c>
      <c r="I16" s="4">
        <v>6</v>
      </c>
      <c r="J16" s="4">
        <v>7</v>
      </c>
      <c r="K16" s="4">
        <v>8</v>
      </c>
      <c r="L16" s="4">
        <v>9</v>
      </c>
      <c r="M16" s="4">
        <v>10</v>
      </c>
      <c r="N16" s="4">
        <v>11</v>
      </c>
      <c r="O16" s="4">
        <v>12</v>
      </c>
    </row>
    <row r="17" spans="1:15" s="20" customFormat="1" ht="66.75" customHeight="1">
      <c r="A17" s="17"/>
      <c r="B17" s="18" t="s">
        <v>11</v>
      </c>
      <c r="C17" s="18">
        <v>1</v>
      </c>
      <c r="D17" s="19">
        <f>D18+D19+D20+D21+D22+D23+D24+D26+D27+D25</f>
        <v>0</v>
      </c>
      <c r="E17" s="19">
        <f>E18+E19+E20+E21+E22+E23+E24+E26+E27+E25</f>
        <v>0</v>
      </c>
      <c r="F17" s="17"/>
      <c r="G17" s="17"/>
      <c r="H17" s="17"/>
      <c r="I17" s="17"/>
      <c r="J17" s="17"/>
      <c r="K17" s="17"/>
      <c r="L17" s="17"/>
      <c r="M17" s="19">
        <f>M18+M19+M23+M24+M25+M27</f>
        <v>8.5888600000000004</v>
      </c>
      <c r="N17" s="19">
        <f>N18+N19+N23+N24+N25+N27</f>
        <v>2.2704999999999997</v>
      </c>
      <c r="O17" s="17"/>
    </row>
    <row r="18" spans="1:15" ht="102" customHeight="1">
      <c r="A18" s="4">
        <v>1</v>
      </c>
      <c r="B18" s="4" t="s">
        <v>12</v>
      </c>
      <c r="C18" s="4">
        <v>2</v>
      </c>
      <c r="D18" s="16"/>
      <c r="E18" s="5"/>
      <c r="F18" s="5"/>
      <c r="G18" s="5"/>
      <c r="H18" s="5"/>
      <c r="I18" s="5"/>
      <c r="J18" s="5"/>
      <c r="K18" s="5"/>
      <c r="L18" s="5"/>
      <c r="M18" s="16">
        <v>5.79359</v>
      </c>
      <c r="N18" s="5">
        <v>1.5315000000000001</v>
      </c>
      <c r="O18" s="5"/>
    </row>
    <row r="19" spans="1:15" ht="88.5" customHeight="1">
      <c r="A19" s="4">
        <v>2</v>
      </c>
      <c r="B19" s="4" t="s">
        <v>13</v>
      </c>
      <c r="C19" s="4">
        <v>3</v>
      </c>
      <c r="D19" s="16"/>
      <c r="E19" s="5"/>
      <c r="F19" s="5"/>
      <c r="G19" s="5"/>
      <c r="H19" s="5"/>
      <c r="I19" s="5"/>
      <c r="J19" s="5"/>
      <c r="K19" s="5"/>
      <c r="L19" s="5"/>
      <c r="M19" s="16">
        <v>1.2745899999999999</v>
      </c>
      <c r="N19" s="5">
        <v>0.33689999999999998</v>
      </c>
      <c r="O19" s="5"/>
    </row>
    <row r="20" spans="1:15" ht="34.5" customHeight="1">
      <c r="A20" s="4">
        <v>3</v>
      </c>
      <c r="B20" s="4" t="s">
        <v>14</v>
      </c>
      <c r="C20" s="4">
        <v>4</v>
      </c>
      <c r="D20" s="16"/>
      <c r="E20" s="5"/>
      <c r="F20" s="5"/>
      <c r="G20" s="5"/>
      <c r="H20" s="5"/>
      <c r="I20" s="5"/>
      <c r="J20" s="5"/>
      <c r="K20" s="5"/>
      <c r="L20" s="5"/>
      <c r="M20" s="16"/>
      <c r="N20" s="5"/>
      <c r="O20" s="5"/>
    </row>
    <row r="21" spans="1:15" ht="42.75" hidden="1" customHeight="1">
      <c r="A21" s="4">
        <v>4</v>
      </c>
      <c r="B21" s="4" t="s">
        <v>15</v>
      </c>
      <c r="C21" s="4">
        <v>5</v>
      </c>
      <c r="D21" s="16"/>
      <c r="E21" s="5"/>
      <c r="F21" s="5"/>
      <c r="G21" s="5"/>
      <c r="H21" s="5"/>
      <c r="I21" s="5"/>
      <c r="J21" s="5"/>
      <c r="K21" s="5"/>
      <c r="L21" s="5"/>
      <c r="M21" s="16"/>
      <c r="N21" s="5"/>
      <c r="O21" s="5"/>
    </row>
    <row r="22" spans="1:15" ht="107.25" customHeight="1">
      <c r="A22" s="4">
        <v>5</v>
      </c>
      <c r="B22" s="4" t="s">
        <v>16</v>
      </c>
      <c r="C22" s="4">
        <v>5</v>
      </c>
      <c r="D22" s="16"/>
      <c r="E22" s="5"/>
      <c r="F22" s="5"/>
      <c r="G22" s="5"/>
      <c r="H22" s="5"/>
      <c r="I22" s="5"/>
      <c r="J22" s="5"/>
      <c r="K22" s="5"/>
      <c r="L22" s="5"/>
      <c r="M22" s="16"/>
      <c r="N22" s="5"/>
      <c r="O22" s="5"/>
    </row>
    <row r="23" spans="1:15" ht="106.5" customHeight="1">
      <c r="A23" s="4">
        <v>6</v>
      </c>
      <c r="B23" s="4" t="s">
        <v>17</v>
      </c>
      <c r="C23" s="4">
        <v>6</v>
      </c>
      <c r="D23" s="16"/>
      <c r="E23" s="5"/>
      <c r="F23" s="5"/>
      <c r="G23" s="5"/>
      <c r="H23" s="5"/>
      <c r="I23" s="5"/>
      <c r="J23" s="5"/>
      <c r="K23" s="5"/>
      <c r="L23" s="5"/>
      <c r="M23" s="16">
        <f>0.10892+0.16182</f>
        <v>0.27073999999999998</v>
      </c>
      <c r="N23" s="5">
        <f>0.0288+0.0428</f>
        <v>7.1599999999999997E-2</v>
      </c>
      <c r="O23" s="5"/>
    </row>
    <row r="24" spans="1:15" ht="72.75" customHeight="1">
      <c r="A24" s="4">
        <v>7</v>
      </c>
      <c r="B24" s="4" t="s">
        <v>18</v>
      </c>
      <c r="C24" s="4">
        <v>7</v>
      </c>
      <c r="D24" s="16"/>
      <c r="E24" s="15"/>
      <c r="F24" s="5"/>
      <c r="G24" s="5"/>
      <c r="H24" s="5"/>
      <c r="I24" s="5"/>
      <c r="J24" s="5"/>
      <c r="K24" s="5"/>
      <c r="L24" s="5"/>
      <c r="M24" s="16">
        <f>0.00549+0.30513</f>
        <v>0.31062000000000001</v>
      </c>
      <c r="N24" s="5">
        <f>0.0015+0.0807</f>
        <v>8.2199999999999995E-2</v>
      </c>
      <c r="O24" s="5"/>
    </row>
    <row r="25" spans="1:15" ht="85.5" customHeight="1">
      <c r="A25" s="4">
        <v>8</v>
      </c>
      <c r="B25" s="4" t="s">
        <v>19</v>
      </c>
      <c r="C25" s="4">
        <v>8</v>
      </c>
      <c r="D25" s="16"/>
      <c r="E25" s="5"/>
      <c r="F25" s="5"/>
      <c r="G25" s="5"/>
      <c r="H25" s="5"/>
      <c r="I25" s="5"/>
      <c r="J25" s="5"/>
      <c r="K25" s="5"/>
      <c r="L25" s="5"/>
      <c r="M25" s="16">
        <f>0.80064</f>
        <v>0.80064000000000002</v>
      </c>
      <c r="N25" s="5">
        <f>0.2116</f>
        <v>0.21160000000000001</v>
      </c>
      <c r="O25" s="5"/>
    </row>
    <row r="26" spans="1:15" ht="137.25" hidden="1" customHeight="1">
      <c r="A26" s="4">
        <v>9</v>
      </c>
      <c r="B26" s="4" t="s">
        <v>20</v>
      </c>
      <c r="C26" s="4">
        <v>10</v>
      </c>
      <c r="D26" s="16"/>
      <c r="E26" s="5"/>
      <c r="F26" s="5"/>
      <c r="G26" s="5"/>
      <c r="H26" s="5"/>
      <c r="I26" s="5"/>
      <c r="J26" s="5"/>
      <c r="K26" s="5"/>
      <c r="L26" s="5"/>
      <c r="M26" s="16"/>
      <c r="N26" s="5"/>
      <c r="O26" s="5"/>
    </row>
    <row r="27" spans="1:15">
      <c r="A27" s="4">
        <v>10</v>
      </c>
      <c r="B27" s="4" t="s">
        <v>21</v>
      </c>
      <c r="C27" s="4">
        <v>9</v>
      </c>
      <c r="D27" s="16">
        <f>D28</f>
        <v>0</v>
      </c>
      <c r="E27" s="5">
        <f>E28</f>
        <v>0</v>
      </c>
      <c r="F27" s="5"/>
      <c r="G27" s="5"/>
      <c r="H27" s="5"/>
      <c r="I27" s="5"/>
      <c r="J27" s="5"/>
      <c r="K27" s="5"/>
      <c r="L27" s="5"/>
      <c r="M27" s="16">
        <f>M28</f>
        <v>0.13868</v>
      </c>
      <c r="N27" s="5">
        <f>N28</f>
        <v>3.6700000000000003E-2</v>
      </c>
      <c r="O27" s="5"/>
    </row>
    <row r="28" spans="1:15">
      <c r="A28" s="21" t="s">
        <v>22</v>
      </c>
      <c r="B28" s="5" t="s">
        <v>31</v>
      </c>
      <c r="C28" s="4">
        <v>10</v>
      </c>
      <c r="D28" s="16"/>
      <c r="E28" s="5"/>
      <c r="F28" s="5"/>
      <c r="G28" s="5"/>
      <c r="H28" s="5"/>
      <c r="I28" s="5"/>
      <c r="J28" s="5"/>
      <c r="K28" s="5"/>
      <c r="L28" s="5"/>
      <c r="M28" s="16">
        <v>0.13868</v>
      </c>
      <c r="N28" s="5">
        <v>3.6700000000000003E-2</v>
      </c>
      <c r="O28" s="8"/>
    </row>
    <row r="29" spans="1:15" s="9" customFormat="1">
      <c r="A29" s="6"/>
      <c r="B29" s="7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 s="9" customFormat="1" ht="111.75" customHeight="1">
      <c r="A30" s="24" t="s">
        <v>32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7"/>
    </row>
    <row r="31" spans="1:15" ht="30">
      <c r="A31" s="3" t="s">
        <v>23</v>
      </c>
      <c r="B31" s="22" t="s">
        <v>24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</row>
  </sheetData>
  <mergeCells count="11">
    <mergeCell ref="A30:N30"/>
    <mergeCell ref="B31:N31"/>
    <mergeCell ref="K1:O8"/>
    <mergeCell ref="A11:O11"/>
    <mergeCell ref="A13:A15"/>
    <mergeCell ref="B13:B15"/>
    <mergeCell ref="C13:C15"/>
    <mergeCell ref="D13:E13"/>
    <mergeCell ref="J13:L14"/>
    <mergeCell ref="M13:O14"/>
    <mergeCell ref="D14:E14"/>
  </mergeCells>
  <pageMargins left="1.2204724409448819" right="0.43307086614173229" top="0.74803149606299213" bottom="0.74803149606299213" header="0.31496062992125984" footer="0.31496062992125984"/>
  <pageSetup paperSize="9" scale="60" orientation="portrait" horizontalDpi="3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1"/>
  <sheetViews>
    <sheetView view="pageBreakPreview" topLeftCell="A13" zoomScale="77" zoomScaleNormal="77" zoomScaleSheetLayoutView="77" workbookViewId="0">
      <selection activeCell="N29" sqref="N29"/>
    </sheetView>
  </sheetViews>
  <sheetFormatPr defaultRowHeight="15"/>
  <cols>
    <col min="1" max="1" width="8.7109375" customWidth="1"/>
    <col min="2" max="2" width="26.5703125" customWidth="1"/>
    <col min="4" max="4" width="13.140625" customWidth="1"/>
    <col min="5" max="5" width="14.85546875" customWidth="1"/>
    <col min="6" max="9" width="0" hidden="1" customWidth="1"/>
    <col min="10" max="10" width="13.7109375" customWidth="1"/>
    <col min="11" max="11" width="14.42578125" customWidth="1"/>
    <col min="12" max="12" width="4" hidden="1" customWidth="1"/>
    <col min="13" max="13" width="14.85546875" customWidth="1"/>
    <col min="14" max="14" width="15.42578125" customWidth="1"/>
    <col min="15" max="15" width="0" hidden="1" customWidth="1"/>
  </cols>
  <sheetData>
    <row r="1" spans="1:15" ht="15" customHeight="1">
      <c r="A1" s="1"/>
      <c r="B1" s="1"/>
      <c r="C1" s="2"/>
      <c r="D1" s="2"/>
      <c r="E1" s="2"/>
      <c r="F1" s="2"/>
      <c r="G1" s="2"/>
      <c r="H1" s="2"/>
      <c r="I1" s="2"/>
      <c r="J1" s="2"/>
      <c r="K1" s="32" t="s">
        <v>25</v>
      </c>
      <c r="L1" s="33"/>
      <c r="M1" s="33"/>
      <c r="N1" s="33"/>
      <c r="O1" s="33"/>
    </row>
    <row r="2" spans="1:15">
      <c r="A2" s="1"/>
      <c r="B2" s="2"/>
      <c r="C2" s="2"/>
      <c r="D2" s="2"/>
      <c r="E2" s="2"/>
      <c r="F2" s="2"/>
      <c r="G2" s="2"/>
      <c r="H2" s="2"/>
      <c r="I2" s="2"/>
      <c r="J2" s="2"/>
      <c r="K2" s="33"/>
      <c r="L2" s="33"/>
      <c r="M2" s="33"/>
      <c r="N2" s="33"/>
      <c r="O2" s="33"/>
    </row>
    <row r="3" spans="1:15">
      <c r="A3" s="1"/>
      <c r="B3" s="2"/>
      <c r="C3" s="2"/>
      <c r="D3" s="2"/>
      <c r="E3" s="2"/>
      <c r="F3" s="2"/>
      <c r="G3" s="2"/>
      <c r="H3" s="2"/>
      <c r="I3" s="2"/>
      <c r="J3" s="2"/>
      <c r="K3" s="33"/>
      <c r="L3" s="33"/>
      <c r="M3" s="33"/>
      <c r="N3" s="33"/>
      <c r="O3" s="33"/>
    </row>
    <row r="4" spans="1:15">
      <c r="A4" s="1"/>
      <c r="B4" s="2"/>
      <c r="C4" s="2"/>
      <c r="D4" s="2"/>
      <c r="E4" s="2"/>
      <c r="F4" s="2"/>
      <c r="G4" s="2"/>
      <c r="H4" s="2"/>
      <c r="I4" s="2"/>
      <c r="J4" s="2"/>
      <c r="K4" s="33"/>
      <c r="L4" s="33"/>
      <c r="M4" s="33"/>
      <c r="N4" s="33"/>
      <c r="O4" s="33"/>
    </row>
    <row r="5" spans="1:15">
      <c r="A5" s="1"/>
      <c r="B5" s="2"/>
      <c r="C5" s="2"/>
      <c r="D5" s="2"/>
      <c r="E5" s="2"/>
      <c r="F5" s="2"/>
      <c r="G5" s="2"/>
      <c r="H5" s="2"/>
      <c r="I5" s="2"/>
      <c r="J5" s="2"/>
      <c r="K5" s="33"/>
      <c r="L5" s="33"/>
      <c r="M5" s="33"/>
      <c r="N5" s="33"/>
      <c r="O5" s="33"/>
    </row>
    <row r="6" spans="1:15">
      <c r="A6" s="1"/>
      <c r="B6" s="2"/>
      <c r="C6" s="2"/>
      <c r="D6" s="2"/>
      <c r="E6" s="2"/>
      <c r="F6" s="2"/>
      <c r="G6" s="2"/>
      <c r="H6" s="2"/>
      <c r="I6" s="2"/>
      <c r="J6" s="2"/>
      <c r="K6" s="33"/>
      <c r="L6" s="33"/>
      <c r="M6" s="33"/>
      <c r="N6" s="33"/>
      <c r="O6" s="33"/>
    </row>
    <row r="7" spans="1:15">
      <c r="A7" s="1"/>
      <c r="B7" s="2"/>
      <c r="C7" s="2"/>
      <c r="D7" s="2"/>
      <c r="E7" s="2"/>
      <c r="F7" s="2"/>
      <c r="G7" s="2"/>
      <c r="H7" s="2"/>
      <c r="I7" s="2"/>
      <c r="J7" s="2"/>
      <c r="K7" s="33"/>
      <c r="L7" s="33"/>
      <c r="M7" s="33"/>
      <c r="N7" s="33"/>
      <c r="O7" s="33"/>
    </row>
    <row r="8" spans="1:15">
      <c r="A8" s="1"/>
      <c r="B8" s="2"/>
      <c r="C8" s="2"/>
      <c r="D8" s="2"/>
      <c r="E8" s="2"/>
      <c r="F8" s="2"/>
      <c r="G8" s="2"/>
      <c r="H8" s="2"/>
      <c r="I8" s="2"/>
      <c r="J8" s="2"/>
      <c r="K8" s="33"/>
      <c r="L8" s="33"/>
      <c r="M8" s="33"/>
      <c r="N8" s="33"/>
      <c r="O8" s="33"/>
    </row>
    <row r="11" spans="1:15" ht="45.75" customHeight="1">
      <c r="A11" s="34" t="s">
        <v>35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</row>
    <row r="13" spans="1:15">
      <c r="A13" s="36" t="s">
        <v>0</v>
      </c>
      <c r="B13" s="30" t="s">
        <v>1</v>
      </c>
      <c r="C13" s="31" t="s">
        <v>2</v>
      </c>
      <c r="D13" s="26" t="s">
        <v>3</v>
      </c>
      <c r="E13" s="27"/>
      <c r="F13" s="10"/>
      <c r="G13" s="10"/>
      <c r="H13" s="10"/>
      <c r="I13" s="11"/>
      <c r="J13" s="30" t="s">
        <v>4</v>
      </c>
      <c r="K13" s="30"/>
      <c r="L13" s="30"/>
      <c r="M13" s="30" t="s">
        <v>30</v>
      </c>
      <c r="N13" s="30"/>
      <c r="O13" s="30"/>
    </row>
    <row r="14" spans="1:15" ht="30" customHeight="1">
      <c r="A14" s="37"/>
      <c r="B14" s="30"/>
      <c r="C14" s="31"/>
      <c r="D14" s="28" t="s">
        <v>27</v>
      </c>
      <c r="E14" s="29"/>
      <c r="F14" s="12"/>
      <c r="G14" s="12"/>
      <c r="H14" s="12"/>
      <c r="I14" s="13"/>
      <c r="J14" s="30"/>
      <c r="K14" s="30"/>
      <c r="L14" s="30"/>
      <c r="M14" s="30"/>
      <c r="N14" s="30"/>
      <c r="O14" s="30"/>
    </row>
    <row r="15" spans="1:15" ht="54" customHeight="1">
      <c r="A15" s="38"/>
      <c r="B15" s="30"/>
      <c r="C15" s="31"/>
      <c r="D15" s="14" t="s">
        <v>28</v>
      </c>
      <c r="E15" s="14" t="s">
        <v>6</v>
      </c>
      <c r="F15" s="14" t="s">
        <v>7</v>
      </c>
      <c r="G15" s="14" t="s">
        <v>5</v>
      </c>
      <c r="H15" s="14" t="s">
        <v>6</v>
      </c>
      <c r="I15" s="14" t="s">
        <v>7</v>
      </c>
      <c r="J15" s="14" t="s">
        <v>29</v>
      </c>
      <c r="K15" s="14" t="s">
        <v>6</v>
      </c>
      <c r="L15" s="14" t="s">
        <v>7</v>
      </c>
      <c r="M15" s="14" t="s">
        <v>29</v>
      </c>
      <c r="N15" s="14" t="s">
        <v>6</v>
      </c>
      <c r="O15" s="4" t="s">
        <v>7</v>
      </c>
    </row>
    <row r="16" spans="1:15">
      <c r="A16" s="4" t="s">
        <v>8</v>
      </c>
      <c r="B16" s="4" t="s">
        <v>9</v>
      </c>
      <c r="C16" s="4" t="s">
        <v>10</v>
      </c>
      <c r="D16" s="4">
        <v>1</v>
      </c>
      <c r="E16" s="4">
        <v>2</v>
      </c>
      <c r="F16" s="4">
        <v>3</v>
      </c>
      <c r="G16" s="4">
        <v>4</v>
      </c>
      <c r="H16" s="4">
        <v>5</v>
      </c>
      <c r="I16" s="4">
        <v>6</v>
      </c>
      <c r="J16" s="4">
        <v>7</v>
      </c>
      <c r="K16" s="4">
        <v>8</v>
      </c>
      <c r="L16" s="4">
        <v>9</v>
      </c>
      <c r="M16" s="4">
        <v>10</v>
      </c>
      <c r="N16" s="4">
        <v>11</v>
      </c>
      <c r="O16" s="4">
        <v>12</v>
      </c>
    </row>
    <row r="17" spans="1:15" s="20" customFormat="1" ht="66.75" customHeight="1">
      <c r="A17" s="17"/>
      <c r="B17" s="18" t="s">
        <v>11</v>
      </c>
      <c r="C17" s="18">
        <v>1</v>
      </c>
      <c r="D17" s="19">
        <f>D18+D19+D20+D21+D22+D23+D24+D26+D27+D25</f>
        <v>0</v>
      </c>
      <c r="E17" s="19">
        <f>E18+E19+E20+E21+E22+E23+E24+E26+E27+E25</f>
        <v>0</v>
      </c>
      <c r="F17" s="17"/>
      <c r="G17" s="17"/>
      <c r="H17" s="17"/>
      <c r="I17" s="17"/>
      <c r="J17" s="17"/>
      <c r="K17" s="17"/>
      <c r="L17" s="17"/>
      <c r="M17" s="19">
        <f>M18+M19+M23+M24+M25+M27</f>
        <v>1.7454319999999999</v>
      </c>
      <c r="N17" s="19">
        <f>N18+N19+N23+N24+N25+N27</f>
        <v>2.5991</v>
      </c>
      <c r="O17" s="17"/>
    </row>
    <row r="18" spans="1:15" ht="102" customHeight="1">
      <c r="A18" s="4">
        <v>1</v>
      </c>
      <c r="B18" s="4" t="s">
        <v>12</v>
      </c>
      <c r="C18" s="4">
        <v>2</v>
      </c>
      <c r="D18" s="16"/>
      <c r="E18" s="5"/>
      <c r="F18" s="5"/>
      <c r="G18" s="5"/>
      <c r="H18" s="5"/>
      <c r="I18" s="5"/>
      <c r="J18" s="5"/>
      <c r="K18" s="5"/>
      <c r="L18" s="5"/>
      <c r="M18" s="16">
        <v>1.1780600000000001</v>
      </c>
      <c r="N18" s="5">
        <v>1.7531000000000001</v>
      </c>
      <c r="O18" s="5"/>
    </row>
    <row r="19" spans="1:15" ht="88.5" customHeight="1">
      <c r="A19" s="4">
        <v>2</v>
      </c>
      <c r="B19" s="4" t="s">
        <v>13</v>
      </c>
      <c r="C19" s="4">
        <v>3</v>
      </c>
      <c r="D19" s="16"/>
      <c r="E19" s="5"/>
      <c r="F19" s="5"/>
      <c r="G19" s="5"/>
      <c r="H19" s="5"/>
      <c r="I19" s="5"/>
      <c r="J19" s="5"/>
      <c r="K19" s="5"/>
      <c r="L19" s="5"/>
      <c r="M19" s="16">
        <v>0.25917000000000001</v>
      </c>
      <c r="N19" s="5">
        <v>0.38569999999999999</v>
      </c>
      <c r="O19" s="5"/>
    </row>
    <row r="20" spans="1:15" ht="34.5" customHeight="1">
      <c r="A20" s="4">
        <v>3</v>
      </c>
      <c r="B20" s="4" t="s">
        <v>14</v>
      </c>
      <c r="C20" s="4">
        <v>4</v>
      </c>
      <c r="D20" s="16"/>
      <c r="E20" s="5"/>
      <c r="F20" s="5"/>
      <c r="G20" s="5"/>
      <c r="H20" s="5"/>
      <c r="I20" s="5"/>
      <c r="J20" s="5"/>
      <c r="K20" s="5"/>
      <c r="L20" s="5"/>
      <c r="M20" s="16"/>
      <c r="N20" s="5"/>
      <c r="O20" s="5"/>
    </row>
    <row r="21" spans="1:15" ht="42.75" hidden="1" customHeight="1">
      <c r="A21" s="4">
        <v>4</v>
      </c>
      <c r="B21" s="4" t="s">
        <v>15</v>
      </c>
      <c r="C21" s="4">
        <v>5</v>
      </c>
      <c r="D21" s="16"/>
      <c r="E21" s="5"/>
      <c r="F21" s="5"/>
      <c r="G21" s="5"/>
      <c r="H21" s="5"/>
      <c r="I21" s="5"/>
      <c r="J21" s="5"/>
      <c r="K21" s="5"/>
      <c r="L21" s="5"/>
      <c r="M21" s="16"/>
      <c r="N21" s="5"/>
      <c r="O21" s="5"/>
    </row>
    <row r="22" spans="1:15" ht="107.25" customHeight="1">
      <c r="A22" s="4">
        <v>5</v>
      </c>
      <c r="B22" s="4" t="s">
        <v>16</v>
      </c>
      <c r="C22" s="4">
        <v>5</v>
      </c>
      <c r="D22" s="16"/>
      <c r="E22" s="5"/>
      <c r="F22" s="5"/>
      <c r="G22" s="5"/>
      <c r="H22" s="5"/>
      <c r="I22" s="5"/>
      <c r="J22" s="5"/>
      <c r="K22" s="5"/>
      <c r="L22" s="5"/>
      <c r="M22" s="16"/>
      <c r="N22" s="5"/>
      <c r="O22" s="5"/>
    </row>
    <row r="23" spans="1:15" ht="106.5" customHeight="1">
      <c r="A23" s="4">
        <v>6</v>
      </c>
      <c r="B23" s="4" t="s">
        <v>17</v>
      </c>
      <c r="C23" s="4">
        <v>6</v>
      </c>
      <c r="D23" s="16"/>
      <c r="E23" s="5"/>
      <c r="F23" s="5"/>
      <c r="G23" s="5"/>
      <c r="H23" s="5"/>
      <c r="I23" s="5"/>
      <c r="J23" s="5"/>
      <c r="K23" s="5"/>
      <c r="L23" s="5"/>
      <c r="M23" s="16">
        <f>0.02215+0.0329</f>
        <v>5.5050000000000002E-2</v>
      </c>
      <c r="N23" s="5">
        <f>0.033+0.049</f>
        <v>8.2000000000000003E-2</v>
      </c>
      <c r="O23" s="5"/>
    </row>
    <row r="24" spans="1:15" ht="72.75" customHeight="1">
      <c r="A24" s="4">
        <v>7</v>
      </c>
      <c r="B24" s="4" t="s">
        <v>18</v>
      </c>
      <c r="C24" s="4">
        <v>7</v>
      </c>
      <c r="D24" s="16"/>
      <c r="E24" s="15"/>
      <c r="F24" s="5"/>
      <c r="G24" s="5"/>
      <c r="H24" s="5"/>
      <c r="I24" s="5"/>
      <c r="J24" s="5"/>
      <c r="K24" s="5"/>
      <c r="L24" s="5"/>
      <c r="M24" s="16">
        <f>0.000112</f>
        <v>1.12E-4</v>
      </c>
      <c r="N24" s="5">
        <v>1.6999999999999999E-3</v>
      </c>
      <c r="O24" s="5"/>
    </row>
    <row r="25" spans="1:15" ht="85.5" customHeight="1">
      <c r="A25" s="4">
        <v>8</v>
      </c>
      <c r="B25" s="4" t="s">
        <v>19</v>
      </c>
      <c r="C25" s="4">
        <v>8</v>
      </c>
      <c r="D25" s="16"/>
      <c r="E25" s="5"/>
      <c r="F25" s="5"/>
      <c r="G25" s="5"/>
      <c r="H25" s="5"/>
      <c r="I25" s="5"/>
      <c r="J25" s="5"/>
      <c r="K25" s="5"/>
      <c r="L25" s="5"/>
      <c r="M25" s="16">
        <f>0.06204+0.1628</f>
        <v>0.22483999999999998</v>
      </c>
      <c r="N25" s="5">
        <f>0.0923+0.2423</f>
        <v>0.33460000000000001</v>
      </c>
      <c r="O25" s="5"/>
    </row>
    <row r="26" spans="1:15" ht="137.25" hidden="1" customHeight="1">
      <c r="A26" s="4">
        <v>9</v>
      </c>
      <c r="B26" s="4" t="s">
        <v>20</v>
      </c>
      <c r="C26" s="4">
        <v>10</v>
      </c>
      <c r="D26" s="16"/>
      <c r="E26" s="5"/>
      <c r="F26" s="5"/>
      <c r="G26" s="5"/>
      <c r="H26" s="5"/>
      <c r="I26" s="5"/>
      <c r="J26" s="5"/>
      <c r="K26" s="5"/>
      <c r="L26" s="5"/>
      <c r="M26" s="16"/>
      <c r="N26" s="5"/>
      <c r="O26" s="5"/>
    </row>
    <row r="27" spans="1:15">
      <c r="A27" s="4">
        <v>10</v>
      </c>
      <c r="B27" s="4" t="s">
        <v>21</v>
      </c>
      <c r="C27" s="4">
        <v>9</v>
      </c>
      <c r="D27" s="16">
        <f>D28</f>
        <v>0</v>
      </c>
      <c r="E27" s="5">
        <f>E28</f>
        <v>0</v>
      </c>
      <c r="F27" s="5"/>
      <c r="G27" s="5"/>
      <c r="H27" s="5"/>
      <c r="I27" s="5"/>
      <c r="J27" s="5"/>
      <c r="K27" s="5"/>
      <c r="L27" s="5"/>
      <c r="M27" s="16">
        <f>M28</f>
        <v>2.8199999999999999E-2</v>
      </c>
      <c r="N27" s="5">
        <f>N28</f>
        <v>4.2000000000000003E-2</v>
      </c>
      <c r="O27" s="5"/>
    </row>
    <row r="28" spans="1:15">
      <c r="A28" s="21" t="s">
        <v>22</v>
      </c>
      <c r="B28" s="5" t="s">
        <v>31</v>
      </c>
      <c r="C28" s="4">
        <v>10</v>
      </c>
      <c r="D28" s="16"/>
      <c r="E28" s="5"/>
      <c r="F28" s="5"/>
      <c r="G28" s="5"/>
      <c r="H28" s="5"/>
      <c r="I28" s="5"/>
      <c r="J28" s="5"/>
      <c r="K28" s="5"/>
      <c r="L28" s="5"/>
      <c r="M28" s="16">
        <v>2.8199999999999999E-2</v>
      </c>
      <c r="N28" s="5">
        <v>4.2000000000000003E-2</v>
      </c>
      <c r="O28" s="8"/>
    </row>
    <row r="29" spans="1:15" s="9" customFormat="1">
      <c r="A29" s="6"/>
      <c r="B29" s="7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 s="9" customFormat="1" ht="111.75" customHeight="1">
      <c r="A30" s="24" t="s">
        <v>32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7"/>
    </row>
    <row r="31" spans="1:15" ht="30">
      <c r="A31" s="3" t="s">
        <v>23</v>
      </c>
      <c r="B31" s="22" t="s">
        <v>24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</row>
  </sheetData>
  <mergeCells count="11">
    <mergeCell ref="A30:N30"/>
    <mergeCell ref="B31:N31"/>
    <mergeCell ref="K1:O8"/>
    <mergeCell ref="A11:O11"/>
    <mergeCell ref="A13:A15"/>
    <mergeCell ref="B13:B15"/>
    <mergeCell ref="C13:C15"/>
    <mergeCell ref="D13:E13"/>
    <mergeCell ref="J13:L14"/>
    <mergeCell ref="M13:O14"/>
    <mergeCell ref="D14:E14"/>
  </mergeCells>
  <pageMargins left="1.2204724409448819" right="0.43307086614173229" top="0.74803149606299213" bottom="0.74803149606299213" header="0.31496062992125984" footer="0.31496062992125984"/>
  <pageSetup paperSize="9" scale="60" orientation="portrait" horizontalDpi="30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1"/>
  <sheetViews>
    <sheetView view="pageBreakPreview" topLeftCell="A22" zoomScale="77" zoomScaleNormal="77" zoomScaleSheetLayoutView="77" workbookViewId="0">
      <selection activeCell="M25" sqref="M25"/>
    </sheetView>
  </sheetViews>
  <sheetFormatPr defaultRowHeight="15"/>
  <cols>
    <col min="1" max="1" width="8.7109375" customWidth="1"/>
    <col min="2" max="2" width="26.5703125" customWidth="1"/>
    <col min="4" max="4" width="13.140625" customWidth="1"/>
    <col min="5" max="5" width="14.85546875" customWidth="1"/>
    <col min="6" max="9" width="0" hidden="1" customWidth="1"/>
    <col min="10" max="10" width="13.7109375" customWidth="1"/>
    <col min="11" max="11" width="14.42578125" customWidth="1"/>
    <col min="12" max="12" width="4" hidden="1" customWidth="1"/>
    <col min="13" max="13" width="14.85546875" customWidth="1"/>
    <col min="14" max="14" width="15.42578125" customWidth="1"/>
    <col min="15" max="15" width="0" hidden="1" customWidth="1"/>
  </cols>
  <sheetData>
    <row r="1" spans="1:15" ht="15" customHeight="1">
      <c r="A1" s="1"/>
      <c r="B1" s="1"/>
      <c r="C1" s="2"/>
      <c r="D1" s="2"/>
      <c r="E1" s="2"/>
      <c r="F1" s="2"/>
      <c r="G1" s="2"/>
      <c r="H1" s="2"/>
      <c r="I1" s="2"/>
      <c r="J1" s="2"/>
      <c r="K1" s="32" t="s">
        <v>25</v>
      </c>
      <c r="L1" s="33"/>
      <c r="M1" s="33"/>
      <c r="N1" s="33"/>
      <c r="O1" s="33"/>
    </row>
    <row r="2" spans="1:15">
      <c r="A2" s="1"/>
      <c r="B2" s="2"/>
      <c r="C2" s="2"/>
      <c r="D2" s="2"/>
      <c r="E2" s="2"/>
      <c r="F2" s="2"/>
      <c r="G2" s="2"/>
      <c r="H2" s="2"/>
      <c r="I2" s="2"/>
      <c r="J2" s="2"/>
      <c r="K2" s="33"/>
      <c r="L2" s="33"/>
      <c r="M2" s="33"/>
      <c r="N2" s="33"/>
      <c r="O2" s="33"/>
    </row>
    <row r="3" spans="1:15">
      <c r="A3" s="1"/>
      <c r="B3" s="2"/>
      <c r="C3" s="2"/>
      <c r="D3" s="2"/>
      <c r="E3" s="2"/>
      <c r="F3" s="2"/>
      <c r="G3" s="2"/>
      <c r="H3" s="2"/>
      <c r="I3" s="2"/>
      <c r="J3" s="2"/>
      <c r="K3" s="33"/>
      <c r="L3" s="33"/>
      <c r="M3" s="33"/>
      <c r="N3" s="33"/>
      <c r="O3" s="33"/>
    </row>
    <row r="4" spans="1:15">
      <c r="A4" s="1"/>
      <c r="B4" s="2"/>
      <c r="C4" s="2"/>
      <c r="D4" s="2"/>
      <c r="E4" s="2"/>
      <c r="F4" s="2"/>
      <c r="G4" s="2"/>
      <c r="H4" s="2"/>
      <c r="I4" s="2"/>
      <c r="J4" s="2"/>
      <c r="K4" s="33"/>
      <c r="L4" s="33"/>
      <c r="M4" s="33"/>
      <c r="N4" s="33"/>
      <c r="O4" s="33"/>
    </row>
    <row r="5" spans="1:15">
      <c r="A5" s="1"/>
      <c r="B5" s="2"/>
      <c r="C5" s="2"/>
      <c r="D5" s="2"/>
      <c r="E5" s="2"/>
      <c r="F5" s="2"/>
      <c r="G5" s="2"/>
      <c r="H5" s="2"/>
      <c r="I5" s="2"/>
      <c r="J5" s="2"/>
      <c r="K5" s="33"/>
      <c r="L5" s="33"/>
      <c r="M5" s="33"/>
      <c r="N5" s="33"/>
      <c r="O5" s="33"/>
    </row>
    <row r="6" spans="1:15">
      <c r="A6" s="1"/>
      <c r="B6" s="2"/>
      <c r="C6" s="2"/>
      <c r="D6" s="2"/>
      <c r="E6" s="2"/>
      <c r="F6" s="2"/>
      <c r="G6" s="2"/>
      <c r="H6" s="2"/>
      <c r="I6" s="2"/>
      <c r="J6" s="2"/>
      <c r="K6" s="33"/>
      <c r="L6" s="33"/>
      <c r="M6" s="33"/>
      <c r="N6" s="33"/>
      <c r="O6" s="33"/>
    </row>
    <row r="7" spans="1:15">
      <c r="A7" s="1"/>
      <c r="B7" s="2"/>
      <c r="C7" s="2"/>
      <c r="D7" s="2"/>
      <c r="E7" s="2"/>
      <c r="F7" s="2"/>
      <c r="G7" s="2"/>
      <c r="H7" s="2"/>
      <c r="I7" s="2"/>
      <c r="J7" s="2"/>
      <c r="K7" s="33"/>
      <c r="L7" s="33"/>
      <c r="M7" s="33"/>
      <c r="N7" s="33"/>
      <c r="O7" s="33"/>
    </row>
    <row r="8" spans="1:15">
      <c r="A8" s="1"/>
      <c r="B8" s="2"/>
      <c r="C8" s="2"/>
      <c r="D8" s="2"/>
      <c r="E8" s="2"/>
      <c r="F8" s="2"/>
      <c r="G8" s="2"/>
      <c r="H8" s="2"/>
      <c r="I8" s="2"/>
      <c r="J8" s="2"/>
      <c r="K8" s="33"/>
      <c r="L8" s="33"/>
      <c r="M8" s="33"/>
      <c r="N8" s="33"/>
      <c r="O8" s="33"/>
    </row>
    <row r="11" spans="1:15" ht="45.75" customHeight="1">
      <c r="A11" s="34" t="s">
        <v>36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</row>
    <row r="13" spans="1:15">
      <c r="A13" s="36" t="s">
        <v>0</v>
      </c>
      <c r="B13" s="30" t="s">
        <v>1</v>
      </c>
      <c r="C13" s="31" t="s">
        <v>2</v>
      </c>
      <c r="D13" s="26" t="s">
        <v>3</v>
      </c>
      <c r="E13" s="27"/>
      <c r="F13" s="10"/>
      <c r="G13" s="10"/>
      <c r="H13" s="10"/>
      <c r="I13" s="11"/>
      <c r="J13" s="30" t="s">
        <v>4</v>
      </c>
      <c r="K13" s="30"/>
      <c r="L13" s="30"/>
      <c r="M13" s="30" t="s">
        <v>30</v>
      </c>
      <c r="N13" s="30"/>
      <c r="O13" s="30"/>
    </row>
    <row r="14" spans="1:15" ht="30" customHeight="1">
      <c r="A14" s="37"/>
      <c r="B14" s="30"/>
      <c r="C14" s="31"/>
      <c r="D14" s="28" t="s">
        <v>27</v>
      </c>
      <c r="E14" s="29"/>
      <c r="F14" s="12"/>
      <c r="G14" s="12"/>
      <c r="H14" s="12"/>
      <c r="I14" s="13"/>
      <c r="J14" s="30"/>
      <c r="K14" s="30"/>
      <c r="L14" s="30"/>
      <c r="M14" s="30"/>
      <c r="N14" s="30"/>
      <c r="O14" s="30"/>
    </row>
    <row r="15" spans="1:15" ht="54" customHeight="1">
      <c r="A15" s="38"/>
      <c r="B15" s="30"/>
      <c r="C15" s="31"/>
      <c r="D15" s="14" t="s">
        <v>28</v>
      </c>
      <c r="E15" s="14" t="s">
        <v>6</v>
      </c>
      <c r="F15" s="14" t="s">
        <v>7</v>
      </c>
      <c r="G15" s="14" t="s">
        <v>5</v>
      </c>
      <c r="H15" s="14" t="s">
        <v>6</v>
      </c>
      <c r="I15" s="14" t="s">
        <v>7</v>
      </c>
      <c r="J15" s="14" t="s">
        <v>29</v>
      </c>
      <c r="K15" s="14" t="s">
        <v>6</v>
      </c>
      <c r="L15" s="14" t="s">
        <v>7</v>
      </c>
      <c r="M15" s="14" t="s">
        <v>29</v>
      </c>
      <c r="N15" s="14" t="s">
        <v>6</v>
      </c>
      <c r="O15" s="4" t="s">
        <v>7</v>
      </c>
    </row>
    <row r="16" spans="1:15">
      <c r="A16" s="4" t="s">
        <v>8</v>
      </c>
      <c r="B16" s="4" t="s">
        <v>9</v>
      </c>
      <c r="C16" s="4" t="s">
        <v>10</v>
      </c>
      <c r="D16" s="4">
        <v>1</v>
      </c>
      <c r="E16" s="4">
        <v>2</v>
      </c>
      <c r="F16" s="4">
        <v>3</v>
      </c>
      <c r="G16" s="4">
        <v>4</v>
      </c>
      <c r="H16" s="4">
        <v>5</v>
      </c>
      <c r="I16" s="4">
        <v>6</v>
      </c>
      <c r="J16" s="4">
        <v>7</v>
      </c>
      <c r="K16" s="4">
        <v>8</v>
      </c>
      <c r="L16" s="4">
        <v>9</v>
      </c>
      <c r="M16" s="4">
        <v>10</v>
      </c>
      <c r="N16" s="4">
        <v>11</v>
      </c>
      <c r="O16" s="4">
        <v>12</v>
      </c>
    </row>
    <row r="17" spans="1:15" s="20" customFormat="1" ht="66.75" customHeight="1">
      <c r="A17" s="17"/>
      <c r="B17" s="18" t="s">
        <v>11</v>
      </c>
      <c r="C17" s="18">
        <v>1</v>
      </c>
      <c r="D17" s="19">
        <f>D18+D19+D20+D21+D22+D23+D24+D26+D27+D25</f>
        <v>0</v>
      </c>
      <c r="E17" s="19">
        <f>E18+E19+E20+E21+E22+E23+E24+E26+E27+E25</f>
        <v>0</v>
      </c>
      <c r="F17" s="17"/>
      <c r="G17" s="17"/>
      <c r="H17" s="17"/>
      <c r="I17" s="17"/>
      <c r="J17" s="17"/>
      <c r="K17" s="17"/>
      <c r="L17" s="17"/>
      <c r="M17" s="19">
        <f>M18+M19+M23+M24+M25+M27</f>
        <v>20.215160000000001</v>
      </c>
      <c r="N17" s="19">
        <f>N18+N19+N23+N24+N25+N27</f>
        <v>0.34739999999999999</v>
      </c>
      <c r="O17" s="17"/>
    </row>
    <row r="18" spans="1:15" ht="102" customHeight="1">
      <c r="A18" s="4">
        <v>1</v>
      </c>
      <c r="B18" s="4" t="s">
        <v>12</v>
      </c>
      <c r="C18" s="4">
        <v>2</v>
      </c>
      <c r="D18" s="16"/>
      <c r="E18" s="5"/>
      <c r="F18" s="5"/>
      <c r="G18" s="5"/>
      <c r="H18" s="5"/>
      <c r="I18" s="5"/>
      <c r="J18" s="5"/>
      <c r="K18" s="5"/>
      <c r="L18" s="5"/>
      <c r="M18" s="16">
        <v>13.6317</v>
      </c>
      <c r="N18" s="5">
        <v>0.23430000000000001</v>
      </c>
      <c r="O18" s="5"/>
    </row>
    <row r="19" spans="1:15" ht="88.5" customHeight="1">
      <c r="A19" s="4">
        <v>2</v>
      </c>
      <c r="B19" s="4" t="s">
        <v>13</v>
      </c>
      <c r="C19" s="4">
        <v>3</v>
      </c>
      <c r="D19" s="16"/>
      <c r="E19" s="5"/>
      <c r="F19" s="5"/>
      <c r="G19" s="5"/>
      <c r="H19" s="5"/>
      <c r="I19" s="5"/>
      <c r="J19" s="5"/>
      <c r="K19" s="5"/>
      <c r="L19" s="5"/>
      <c r="M19" s="16">
        <v>2.9988600000000001</v>
      </c>
      <c r="N19" s="5">
        <v>5.16E-2</v>
      </c>
      <c r="O19" s="5"/>
    </row>
    <row r="20" spans="1:15" ht="34.5" customHeight="1">
      <c r="A20" s="4">
        <v>3</v>
      </c>
      <c r="B20" s="4" t="s">
        <v>14</v>
      </c>
      <c r="C20" s="4">
        <v>4</v>
      </c>
      <c r="D20" s="16"/>
      <c r="E20" s="5"/>
      <c r="F20" s="5"/>
      <c r="G20" s="5"/>
      <c r="H20" s="5"/>
      <c r="I20" s="5"/>
      <c r="J20" s="5"/>
      <c r="K20" s="5"/>
      <c r="L20" s="5"/>
      <c r="M20" s="16"/>
      <c r="N20" s="5"/>
      <c r="O20" s="5"/>
    </row>
    <row r="21" spans="1:15" ht="42.75" hidden="1" customHeight="1">
      <c r="A21" s="4">
        <v>4</v>
      </c>
      <c r="B21" s="4" t="s">
        <v>15</v>
      </c>
      <c r="C21" s="4">
        <v>5</v>
      </c>
      <c r="D21" s="16"/>
      <c r="E21" s="5"/>
      <c r="F21" s="5"/>
      <c r="G21" s="5"/>
      <c r="H21" s="5"/>
      <c r="I21" s="5"/>
      <c r="J21" s="5"/>
      <c r="K21" s="5"/>
      <c r="L21" s="5"/>
      <c r="M21" s="16"/>
      <c r="N21" s="5"/>
      <c r="O21" s="5"/>
    </row>
    <row r="22" spans="1:15" ht="107.25" customHeight="1">
      <c r="A22" s="4">
        <v>5</v>
      </c>
      <c r="B22" s="4" t="s">
        <v>16</v>
      </c>
      <c r="C22" s="4">
        <v>5</v>
      </c>
      <c r="D22" s="16"/>
      <c r="E22" s="5"/>
      <c r="F22" s="5"/>
      <c r="G22" s="5"/>
      <c r="H22" s="5"/>
      <c r="I22" s="5"/>
      <c r="J22" s="5"/>
      <c r="K22" s="5"/>
      <c r="L22" s="5"/>
      <c r="M22" s="16"/>
      <c r="N22" s="5"/>
      <c r="O22" s="5"/>
    </row>
    <row r="23" spans="1:15" ht="106.5" customHeight="1">
      <c r="A23" s="4">
        <v>6</v>
      </c>
      <c r="B23" s="4" t="s">
        <v>17</v>
      </c>
      <c r="C23" s="4">
        <v>6</v>
      </c>
      <c r="D23" s="16"/>
      <c r="E23" s="5"/>
      <c r="F23" s="5"/>
      <c r="G23" s="5"/>
      <c r="H23" s="5"/>
      <c r="I23" s="5"/>
      <c r="J23" s="5"/>
      <c r="K23" s="5"/>
      <c r="L23" s="5"/>
      <c r="M23" s="16">
        <f>0.25627+0.38074</f>
        <v>0.63701000000000008</v>
      </c>
      <c r="N23" s="5">
        <f>0.0044+0.0065</f>
        <v>1.09E-2</v>
      </c>
      <c r="O23" s="5"/>
    </row>
    <row r="24" spans="1:15" ht="72.75" customHeight="1">
      <c r="A24" s="4">
        <v>7</v>
      </c>
      <c r="B24" s="4" t="s">
        <v>18</v>
      </c>
      <c r="C24" s="4">
        <v>7</v>
      </c>
      <c r="D24" s="16"/>
      <c r="E24" s="15"/>
      <c r="F24" s="5"/>
      <c r="G24" s="5"/>
      <c r="H24" s="5"/>
      <c r="I24" s="5"/>
      <c r="J24" s="5"/>
      <c r="K24" s="5"/>
      <c r="L24" s="5"/>
      <c r="M24" s="16">
        <v>1.2919999999999999E-2</v>
      </c>
      <c r="N24" s="5">
        <v>2.0000000000000001E-4</v>
      </c>
      <c r="O24" s="5"/>
    </row>
    <row r="25" spans="1:15" ht="85.5" customHeight="1">
      <c r="A25" s="4">
        <v>8</v>
      </c>
      <c r="B25" s="4" t="s">
        <v>19</v>
      </c>
      <c r="C25" s="4">
        <v>8</v>
      </c>
      <c r="D25" s="16"/>
      <c r="E25" s="5"/>
      <c r="F25" s="5"/>
      <c r="G25" s="5"/>
      <c r="H25" s="5"/>
      <c r="I25" s="5"/>
      <c r="J25" s="5"/>
      <c r="K25" s="5"/>
      <c r="L25" s="5"/>
      <c r="M25" s="16">
        <f>0.71791+1.88375</f>
        <v>2.6016599999999999</v>
      </c>
      <c r="N25" s="5">
        <f>0.0123+0.0324</f>
        <v>4.4699999999999997E-2</v>
      </c>
      <c r="O25" s="5"/>
    </row>
    <row r="26" spans="1:15" ht="137.25" hidden="1" customHeight="1">
      <c r="A26" s="4">
        <v>9</v>
      </c>
      <c r="B26" s="4" t="s">
        <v>20</v>
      </c>
      <c r="C26" s="4">
        <v>10</v>
      </c>
      <c r="D26" s="16"/>
      <c r="E26" s="5"/>
      <c r="F26" s="5"/>
      <c r="G26" s="5"/>
      <c r="H26" s="5"/>
      <c r="I26" s="5"/>
      <c r="J26" s="5"/>
      <c r="K26" s="5"/>
      <c r="L26" s="5"/>
      <c r="M26" s="16"/>
      <c r="N26" s="5"/>
      <c r="O26" s="5"/>
    </row>
    <row r="27" spans="1:15">
      <c r="A27" s="4">
        <v>10</v>
      </c>
      <c r="B27" s="4" t="s">
        <v>21</v>
      </c>
      <c r="C27" s="4">
        <v>9</v>
      </c>
      <c r="D27" s="16">
        <f>D28</f>
        <v>0</v>
      </c>
      <c r="E27" s="5">
        <f>E28</f>
        <v>0</v>
      </c>
      <c r="F27" s="5"/>
      <c r="G27" s="5"/>
      <c r="H27" s="5"/>
      <c r="I27" s="5"/>
      <c r="J27" s="5"/>
      <c r="K27" s="5"/>
      <c r="L27" s="5"/>
      <c r="M27" s="16">
        <f>M28</f>
        <v>0.33300999999999997</v>
      </c>
      <c r="N27" s="5">
        <f>N28</f>
        <v>5.7000000000000002E-3</v>
      </c>
      <c r="O27" s="5"/>
    </row>
    <row r="28" spans="1:15">
      <c r="A28" s="21" t="s">
        <v>22</v>
      </c>
      <c r="B28" s="5" t="s">
        <v>31</v>
      </c>
      <c r="C28" s="4">
        <v>10</v>
      </c>
      <c r="D28" s="16"/>
      <c r="E28" s="5"/>
      <c r="F28" s="5"/>
      <c r="G28" s="5"/>
      <c r="H28" s="5"/>
      <c r="I28" s="5"/>
      <c r="J28" s="5"/>
      <c r="K28" s="5"/>
      <c r="L28" s="5"/>
      <c r="M28" s="16">
        <v>0.33300999999999997</v>
      </c>
      <c r="N28" s="5">
        <v>5.7000000000000002E-3</v>
      </c>
      <c r="O28" s="8"/>
    </row>
    <row r="29" spans="1:15" s="9" customFormat="1">
      <c r="A29" s="6"/>
      <c r="B29" s="7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 s="9" customFormat="1" ht="111.75" customHeight="1">
      <c r="A30" s="24" t="s">
        <v>32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7"/>
    </row>
    <row r="31" spans="1:15" ht="30">
      <c r="A31" s="3" t="s">
        <v>23</v>
      </c>
      <c r="B31" s="22" t="s">
        <v>24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</row>
  </sheetData>
  <mergeCells count="11">
    <mergeCell ref="A30:N30"/>
    <mergeCell ref="B31:N31"/>
    <mergeCell ref="K1:O8"/>
    <mergeCell ref="A11:O11"/>
    <mergeCell ref="A13:A15"/>
    <mergeCell ref="B13:B15"/>
    <mergeCell ref="C13:C15"/>
    <mergeCell ref="D13:E13"/>
    <mergeCell ref="J13:L14"/>
    <mergeCell ref="M13:O14"/>
    <mergeCell ref="D14:E14"/>
  </mergeCells>
  <pageMargins left="1.2204724409448819" right="0.43307086614173229" top="0.74803149606299213" bottom="0.74803149606299213" header="0.31496062992125984" footer="0.31496062992125984"/>
  <pageSetup paperSize="9" scale="60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безконтейнерна</vt:lpstr>
      <vt:lpstr>збір</vt:lpstr>
      <vt:lpstr>механічна</vt:lpstr>
      <vt:lpstr>ВГ</vt:lpstr>
      <vt:lpstr>ремонт</vt:lpstr>
      <vt:lpstr>захоронення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Windows User</cp:lastModifiedBy>
  <cp:lastPrinted>2021-11-18T10:38:49Z</cp:lastPrinted>
  <dcterms:created xsi:type="dcterms:W3CDTF">2015-06-05T18:19:34Z</dcterms:created>
  <dcterms:modified xsi:type="dcterms:W3CDTF">2021-11-30T07:44:34Z</dcterms:modified>
</cp:coreProperties>
</file>