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1160"/>
  </bookViews>
  <sheets>
    <sheet name="безконтейнерна" sheetId="1" r:id="rId1"/>
    <sheet name="механічка" sheetId="8" r:id="rId2"/>
    <sheet name="збір" sheetId="9" r:id="rId3"/>
    <sheet name="вг" sheetId="10" r:id="rId4"/>
    <sheet name="ремонтні" sheetId="11" r:id="rId5"/>
    <sheet name="захоронення" sheetId="12" r:id="rId6"/>
    <sheet name="Лист1" sheetId="7" r:id="rId7"/>
  </sheets>
  <calcPr calcId="18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2"/>
  <c r="L9"/>
  <c r="H22"/>
  <c r="I22"/>
  <c r="L22"/>
  <c r="M22"/>
  <c r="O22"/>
  <c r="P22"/>
  <c r="P18" s="1"/>
  <c r="H18"/>
  <c r="I18"/>
  <c r="J18"/>
  <c r="K18"/>
  <c r="L18"/>
  <c r="M18"/>
  <c r="N18"/>
  <c r="O18"/>
  <c r="P59"/>
  <c r="O59"/>
  <c r="M59"/>
  <c r="L59"/>
  <c r="I59"/>
  <c r="H59"/>
  <c r="P49"/>
  <c r="O49"/>
  <c r="M49"/>
  <c r="L49"/>
  <c r="I49"/>
  <c r="H49"/>
  <c r="P46"/>
  <c r="O46"/>
  <c r="M46"/>
  <c r="L46"/>
  <c r="I46"/>
  <c r="H46"/>
  <c r="P40"/>
  <c r="O40"/>
  <c r="M40"/>
  <c r="L40"/>
  <c r="I40"/>
  <c r="H40"/>
  <c r="P31"/>
  <c r="O31"/>
  <c r="N31"/>
  <c r="M31"/>
  <c r="L31"/>
  <c r="I31"/>
  <c r="H31"/>
  <c r="O9"/>
  <c r="N9"/>
  <c r="M9"/>
  <c r="P59" i="11"/>
  <c r="O59"/>
  <c r="M59"/>
  <c r="L59"/>
  <c r="I59"/>
  <c r="H59"/>
  <c r="P49"/>
  <c r="O49"/>
  <c r="M49"/>
  <c r="L49"/>
  <c r="I49"/>
  <c r="H49"/>
  <c r="P46"/>
  <c r="O46"/>
  <c r="M46"/>
  <c r="L46"/>
  <c r="I46"/>
  <c r="H46"/>
  <c r="P40"/>
  <c r="O40"/>
  <c r="M40"/>
  <c r="L40"/>
  <c r="I40"/>
  <c r="H40"/>
  <c r="P31"/>
  <c r="O31"/>
  <c r="N31"/>
  <c r="M31"/>
  <c r="L31"/>
  <c r="I31"/>
  <c r="H31"/>
  <c r="P22"/>
  <c r="O22"/>
  <c r="M22"/>
  <c r="M18" s="1"/>
  <c r="L22"/>
  <c r="I22"/>
  <c r="I18" s="1"/>
  <c r="H22"/>
  <c r="H18" s="1"/>
  <c r="P18"/>
  <c r="O18"/>
  <c r="O9" s="1"/>
  <c r="N18"/>
  <c r="L18"/>
  <c r="K18"/>
  <c r="J18"/>
  <c r="P59" i="10"/>
  <c r="O59"/>
  <c r="M59"/>
  <c r="L59"/>
  <c r="I59"/>
  <c r="H59"/>
  <c r="P49"/>
  <c r="O49"/>
  <c r="M49"/>
  <c r="L49"/>
  <c r="I49"/>
  <c r="H49"/>
  <c r="P46"/>
  <c r="O46"/>
  <c r="M46"/>
  <c r="L46"/>
  <c r="I46"/>
  <c r="H46"/>
  <c r="P40"/>
  <c r="O40"/>
  <c r="M40"/>
  <c r="L40"/>
  <c r="L9" s="1"/>
  <c r="I40"/>
  <c r="H40"/>
  <c r="P31"/>
  <c r="O31"/>
  <c r="N31"/>
  <c r="M31"/>
  <c r="L31"/>
  <c r="I31"/>
  <c r="H31"/>
  <c r="P22"/>
  <c r="O22"/>
  <c r="M22"/>
  <c r="M18" s="1"/>
  <c r="M9" s="1"/>
  <c r="L22"/>
  <c r="I22"/>
  <c r="I18" s="1"/>
  <c r="H22"/>
  <c r="H18" s="1"/>
  <c r="P18"/>
  <c r="O18"/>
  <c r="N18"/>
  <c r="L18"/>
  <c r="K18"/>
  <c r="J18"/>
  <c r="P59" i="9"/>
  <c r="O59"/>
  <c r="M59"/>
  <c r="L59"/>
  <c r="I59"/>
  <c r="H59"/>
  <c r="P49"/>
  <c r="O49"/>
  <c r="M49"/>
  <c r="L49"/>
  <c r="I49"/>
  <c r="H49"/>
  <c r="P46"/>
  <c r="O46"/>
  <c r="M46"/>
  <c r="L46"/>
  <c r="I46"/>
  <c r="H46"/>
  <c r="P40"/>
  <c r="O40"/>
  <c r="M40"/>
  <c r="L40"/>
  <c r="I40"/>
  <c r="H40"/>
  <c r="P31"/>
  <c r="O31"/>
  <c r="N31"/>
  <c r="M31"/>
  <c r="L31"/>
  <c r="I31"/>
  <c r="H31"/>
  <c r="P22"/>
  <c r="O22"/>
  <c r="M22"/>
  <c r="M18" s="1"/>
  <c r="L22"/>
  <c r="L18" s="1"/>
  <c r="I22"/>
  <c r="I18" s="1"/>
  <c r="H22"/>
  <c r="H18" s="1"/>
  <c r="P18"/>
  <c r="O18"/>
  <c r="N18"/>
  <c r="K18"/>
  <c r="J18"/>
  <c r="N9"/>
  <c r="P22" i="8"/>
  <c r="P18" s="1"/>
  <c r="O22"/>
  <c r="M22"/>
  <c r="L22"/>
  <c r="I22"/>
  <c r="I18" s="1"/>
  <c r="H22"/>
  <c r="H18" s="1"/>
  <c r="P59"/>
  <c r="O59"/>
  <c r="M59"/>
  <c r="L59"/>
  <c r="I59"/>
  <c r="H59"/>
  <c r="P49"/>
  <c r="O49"/>
  <c r="M49"/>
  <c r="L49"/>
  <c r="I49"/>
  <c r="H49"/>
  <c r="P46"/>
  <c r="O46"/>
  <c r="M46"/>
  <c r="L46"/>
  <c r="I46"/>
  <c r="H46"/>
  <c r="P40"/>
  <c r="O40"/>
  <c r="M40"/>
  <c r="L40"/>
  <c r="I40"/>
  <c r="H40"/>
  <c r="P31"/>
  <c r="O31"/>
  <c r="N31"/>
  <c r="M31"/>
  <c r="L31"/>
  <c r="I31"/>
  <c r="H31"/>
  <c r="O18"/>
  <c r="O9" s="1"/>
  <c r="M18"/>
  <c r="N18"/>
  <c r="L18"/>
  <c r="K18"/>
  <c r="J18"/>
  <c r="L18" i="1"/>
  <c r="I59"/>
  <c r="H59"/>
  <c r="H49"/>
  <c r="M22"/>
  <c r="M18" s="1"/>
  <c r="N22"/>
  <c r="N18" s="1"/>
  <c r="O22"/>
  <c r="O18" s="1"/>
  <c r="P22"/>
  <c r="P18" s="1"/>
  <c r="L22"/>
  <c r="I22"/>
  <c r="I18" s="1"/>
  <c r="H22"/>
  <c r="H18" s="1"/>
  <c r="P31"/>
  <c r="O31"/>
  <c r="M31"/>
  <c r="L31"/>
  <c r="I31"/>
  <c r="H31"/>
  <c r="I9" i="12" l="1"/>
  <c r="P9"/>
  <c r="L9" i="11"/>
  <c r="M9"/>
  <c r="I9"/>
  <c r="H9"/>
  <c r="N9"/>
  <c r="P9"/>
  <c r="O9" i="10"/>
  <c r="I9"/>
  <c r="H9"/>
  <c r="N9"/>
  <c r="P9"/>
  <c r="P9" i="9"/>
  <c r="H9"/>
  <c r="L9"/>
  <c r="I9"/>
  <c r="M9"/>
  <c r="O9"/>
  <c r="P9" i="8"/>
  <c r="M9"/>
  <c r="L9"/>
  <c r="I9"/>
  <c r="H9"/>
  <c r="N9"/>
  <c r="P59" i="1"/>
  <c r="O59"/>
  <c r="P49"/>
  <c r="O49"/>
  <c r="P40"/>
  <c r="O40"/>
  <c r="J18" l="1"/>
  <c r="K18"/>
  <c r="N31"/>
  <c r="N9" s="1"/>
  <c r="M40"/>
  <c r="M49"/>
  <c r="M59"/>
  <c r="L59"/>
  <c r="L49"/>
  <c r="L40"/>
  <c r="I40"/>
  <c r="I49"/>
  <c r="H40"/>
  <c r="P46"/>
  <c r="O46"/>
  <c r="M46"/>
  <c r="L46"/>
  <c r="I46"/>
  <c r="H46"/>
  <c r="H9" l="1"/>
  <c r="P9"/>
  <c r="L9"/>
  <c r="O9"/>
  <c r="M9"/>
  <c r="I9"/>
</calcChain>
</file>

<file path=xl/sharedStrings.xml><?xml version="1.0" encoding="utf-8"?>
<sst xmlns="http://schemas.openxmlformats.org/spreadsheetml/2006/main" count="726" uniqueCount="115">
  <si>
    <r>
      <t>№</t>
    </r>
    <r>
      <rPr>
        <sz val="12"/>
        <color theme="1"/>
        <rFont val="Times New Roman"/>
        <family val="1"/>
        <charset val="204"/>
      </rPr>
      <t> </t>
    </r>
  </si>
  <si>
    <t>з/п</t>
  </si>
  <si>
    <t>Складові адміністративних витрат</t>
  </si>
  <si>
    <t>Код рядка</t>
  </si>
  <si>
    <t>Фактично</t>
  </si>
  <si>
    <t>Передбачено діючим тарифом</t>
  </si>
  <si>
    <t>попередній до базового рік ____</t>
  </si>
  <si>
    <t>усього, тис. грн</t>
  </si>
  <si>
    <r>
      <t>грн/м</t>
    </r>
    <r>
      <rPr>
        <b/>
        <vertAlign val="superscript"/>
        <sz val="1"/>
        <color theme="1"/>
        <rFont val="Times New Roman"/>
        <family val="1"/>
        <charset val="204"/>
      </rPr>
      <t>-</t>
    </r>
    <r>
      <rPr>
        <b/>
        <vertAlign val="superscript"/>
        <sz val="8"/>
        <color theme="1"/>
        <rFont val="Times New Roman"/>
        <family val="1"/>
        <charset val="204"/>
      </rPr>
      <t>3</t>
    </r>
  </si>
  <si>
    <t>грн/т</t>
  </si>
  <si>
    <t>А</t>
  </si>
  <si>
    <t>Б</t>
  </si>
  <si>
    <t>В</t>
  </si>
  <si>
    <t>Адміністративні витрати з надання послуг з поводження з побутовими відходами, усього:</t>
  </si>
  <si>
    <t>Витрати на оплату праці апарату управління підприємством та іншого адміністративного персоналу</t>
  </si>
  <si>
    <t>Єдиний внесок на загальнообов'язкове державне соціальне страхування працівників</t>
  </si>
  <si>
    <t>Витрати на службові відрядження</t>
  </si>
  <si>
    <t>Витрати на підготовку і перепідготовку кадрів</t>
  </si>
  <si>
    <t>Витрати на малоцінні та швидкозношувані предмети</t>
  </si>
  <si>
    <t>Витрати на придбання канцелярських товарів</t>
  </si>
  <si>
    <t>Витрати на придбання періодичних професійних видань</t>
  </si>
  <si>
    <t>Витрати на утримання основних засобів, необоротних матеріальних і нематеріальних активів адміністративного використання:</t>
  </si>
  <si>
    <t>витрати на страхування майна</t>
  </si>
  <si>
    <t>витрати на утримання основних засобів адміністративного призначення:</t>
  </si>
  <si>
    <t>дератизація</t>
  </si>
  <si>
    <t>водопостачання</t>
  </si>
  <si>
    <t>водовідведення</t>
  </si>
  <si>
    <t>Витрати на оплату професійних послуг:</t>
  </si>
  <si>
    <t>Витрати на оплату послуг зв'язку, усього, зокрема (розшифрувати):</t>
  </si>
  <si>
    <t>поштовий</t>
  </si>
  <si>
    <t>телеграфний</t>
  </si>
  <si>
    <t>інтернет</t>
  </si>
  <si>
    <t>радіозв'язок</t>
  </si>
  <si>
    <t>Витрати на оплату послуг банків:</t>
  </si>
  <si>
    <t>розрахунково-касове обслуговування</t>
  </si>
  <si>
    <t>Витрати, пов'язані зі сплатою податків, зборів, крім тих, що вносяться до виробничої собівартості:</t>
  </si>
  <si>
    <t>Витрати на розв'язання спорів у судах</t>
  </si>
  <si>
    <t>Бензин</t>
  </si>
  <si>
    <t>дизельне паливо, л</t>
  </si>
  <si>
    <t>мазут, л</t>
  </si>
  <si>
    <t>Інші адміністративні витрати, усього, зокрема (розшифрувати):</t>
  </si>
  <si>
    <t>(керівник)</t>
  </si>
  <si>
    <t>__________ </t>
  </si>
  <si>
    <t>(підпис)</t>
  </si>
  <si>
    <t>(ініціали, прізвище)</t>
  </si>
  <si>
    <r>
      <t>__________</t>
    </r>
    <r>
      <rPr>
        <sz val="12"/>
        <color theme="1"/>
        <rFont val="Times New Roman"/>
        <family val="1"/>
        <charset val="204"/>
      </rPr>
      <t> </t>
    </r>
  </si>
  <si>
    <t>Примітка.</t>
  </si>
  <si>
    <t>Розрахунок адміністративних витрат здійснюється окремо за послугами з вивезення, перероблення та захоронення побутових відходів.</t>
  </si>
  <si>
    <t>9.1</t>
  </si>
  <si>
    <t>9.2</t>
  </si>
  <si>
    <t>9.3</t>
  </si>
  <si>
    <t>9.4</t>
  </si>
  <si>
    <t>9.4.1</t>
  </si>
  <si>
    <t>9.4.2</t>
  </si>
  <si>
    <t>9.4.3</t>
  </si>
  <si>
    <t>9.4.4</t>
  </si>
  <si>
    <t>9.4.5</t>
  </si>
  <si>
    <t>9.4.7</t>
  </si>
  <si>
    <t>10.1</t>
  </si>
  <si>
    <t>10.2</t>
  </si>
  <si>
    <t>10.3</t>
  </si>
  <si>
    <t>10.4</t>
  </si>
  <si>
    <t>10.5</t>
  </si>
  <si>
    <t>12.1</t>
  </si>
  <si>
    <t>12.2</t>
  </si>
  <si>
    <t>13.1</t>
  </si>
  <si>
    <t>15.1</t>
  </si>
  <si>
    <t>15.2</t>
  </si>
  <si>
    <t>15.3</t>
  </si>
  <si>
    <t>15.4</t>
  </si>
  <si>
    <t>15.5</t>
  </si>
  <si>
    <t>16.1</t>
  </si>
  <si>
    <t>16.2</t>
  </si>
  <si>
    <t>Додаток 35 
до Порядку розгляду органами місцевого 
самоврядування розрахунків тарифів 
на теплову енергію, її виробництво, 
транспортування та постачання, а також 
розрахунків тарифів на комунальні 
послуги, поданих для їх встановлення 
(підпункт 1 пункту 10 розділу ІІ)</t>
  </si>
  <si>
    <t>матеріали</t>
  </si>
  <si>
    <t>телефонний, інтернет</t>
  </si>
  <si>
    <t>газопостачання</t>
  </si>
  <si>
    <t>11.1</t>
  </si>
  <si>
    <t>11.2</t>
  </si>
  <si>
    <t>11.3</t>
  </si>
  <si>
    <t>електронні ключі</t>
  </si>
  <si>
    <t>запчастини</t>
  </si>
  <si>
    <t>16.3</t>
  </si>
  <si>
    <t>екологічний податок</t>
  </si>
  <si>
    <t>13.2</t>
  </si>
  <si>
    <t>податок на землю</t>
  </si>
  <si>
    <t>Директор</t>
  </si>
  <si>
    <t>Андрій ШАЦЬКИХ</t>
  </si>
  <si>
    <t>електроенергія</t>
  </si>
  <si>
    <t>Розрахунок адміністративних витрат, пов’язаних з наданням послуг з поводження з побутовими відходами ( ремонтні відходи)</t>
  </si>
  <si>
    <t>Амортизація основних засобів, інших оборотних матеріальних і нематеріальних активів загальногосплдарського використання</t>
  </si>
  <si>
    <t>базовий період рік _жовтень2020 -вересень 2021___</t>
  </si>
  <si>
    <t>Планований період рік __2022 рік__</t>
  </si>
  <si>
    <t>перетікання реактивної електроенергії</t>
  </si>
  <si>
    <t>розподіл природного газу</t>
  </si>
  <si>
    <t>витрати на ремонт оргтехніки</t>
  </si>
  <si>
    <t>заправка катриджа</t>
  </si>
  <si>
    <t>транспортно-експедиційні послуги</t>
  </si>
  <si>
    <t>витрати на ремонт приміщення</t>
  </si>
  <si>
    <t>поштові маркт</t>
  </si>
  <si>
    <t>техдокументи,перевірка сигналізатора</t>
  </si>
  <si>
    <t>то підземного газопровода</t>
  </si>
  <si>
    <t>оновлення програм</t>
  </si>
  <si>
    <t>рекламно-інформаційні</t>
  </si>
  <si>
    <t>архітектурні,геодезичні послуги</t>
  </si>
  <si>
    <t>10.6</t>
  </si>
  <si>
    <t>10.7</t>
  </si>
  <si>
    <t>16.4</t>
  </si>
  <si>
    <t>Витрати на придбання паливно-мастильних матеріалів для потреб апарату управління підприємством</t>
  </si>
  <si>
    <t>Розрахунок адміністративних витрат, пов’язаних з наданням послуг з поводження з побутовими відходами ( контейнерна схема навантаження)</t>
  </si>
  <si>
    <t>Розрахунок адміністративних витрат, пов’язаних з наданням послуг з поводження з побутовими відходами (без контейнерна схема навантаження)</t>
  </si>
  <si>
    <t>поштові марки</t>
  </si>
  <si>
    <t>Розрахунок адміністративних витрат, пов’язаних з наданням послуг з поводження з побутовими відходами ( збір відходів контейнерна схема навантаження)</t>
  </si>
  <si>
    <t>Розрахунок адміністративних витрат, пов’язаних з наданням послуг з поводження з побутовими відходами (великогабаритні відходи)</t>
  </si>
  <si>
    <t>Розрахунок адміністративних витрат, пов’язаних з наданням послуг з поводження з побутовими відходами ( захоронення відходів)</t>
  </si>
</sst>
</file>

<file path=xl/styles.xml><?xml version="1.0" encoding="utf-8"?>
<styleSheet xmlns="http://schemas.openxmlformats.org/spreadsheetml/2006/main">
  <numFmts count="1">
    <numFmt numFmtId="164" formatCode="0.000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vertAlign val="superscript"/>
      <sz val="1"/>
      <color theme="1"/>
      <name val="Times New Roman"/>
      <family val="1"/>
      <charset val="204"/>
    </font>
    <font>
      <b/>
      <vertAlign val="superscript"/>
      <sz val="8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78">
    <xf numFmtId="0" fontId="0" fillId="0" borderId="0" xfId="0"/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9" fillId="0" borderId="0" xfId="0" applyFont="1"/>
    <xf numFmtId="0" fontId="9" fillId="0" borderId="3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0" xfId="0" applyFont="1" applyAlignment="1">
      <alignment vertical="center" wrapText="1"/>
    </xf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9" fillId="0" borderId="9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2" fontId="9" fillId="0" borderId="5" xfId="0" applyNumberFormat="1" applyFont="1" applyBorder="1" applyAlignment="1">
      <alignment vertical="top" wrapText="1"/>
    </xf>
    <xf numFmtId="0" fontId="10" fillId="0" borderId="5" xfId="1" applyFont="1" applyBorder="1" applyAlignment="1">
      <alignment vertical="center" wrapText="1"/>
    </xf>
    <xf numFmtId="0" fontId="5" fillId="0" borderId="5" xfId="0" applyFont="1" applyBorder="1" applyAlignment="1">
      <alignment vertical="top" wrapText="1"/>
    </xf>
    <xf numFmtId="2" fontId="5" fillId="0" borderId="5" xfId="0" applyNumberFormat="1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9" fillId="0" borderId="9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vertical="top" wrapText="1"/>
    </xf>
    <xf numFmtId="164" fontId="9" fillId="0" borderId="5" xfId="0" applyNumberFormat="1" applyFont="1" applyBorder="1" applyAlignment="1">
      <alignment vertical="top" wrapText="1"/>
    </xf>
    <xf numFmtId="2" fontId="11" fillId="0" borderId="5" xfId="0" applyNumberFormat="1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5" xfId="0" applyFont="1" applyBorder="1" applyAlignment="1">
      <alignment vertical="center" wrapText="1"/>
    </xf>
    <xf numFmtId="0" fontId="5" fillId="0" borderId="0" xfId="0" applyFont="1" applyAlignment="1">
      <alignment vertical="top" wrapText="1"/>
    </xf>
    <xf numFmtId="0" fontId="0" fillId="0" borderId="0" xfId="0" applyAlignme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9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on.rada.gov.ua/laws/show/254%D0%BA/96-%D0%B2%D1%80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zakon.rada.gov.ua/laws/show/254%D0%BA/96-%D0%B2%D1%80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zakon.rada.gov.ua/laws/show/254%D0%BA/96-%D0%B2%D1%80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zakon.rada.gov.ua/laws/show/254%D0%BA/96-%D0%B2%D1%80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zakon.rada.gov.ua/laws/show/254%D0%BA/96-%D0%B2%D1%80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zakon.rada.gov.ua/laws/show/254%D0%BA/96-%D0%B2%D1%8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0"/>
  <sheetViews>
    <sheetView tabSelected="1" view="pageBreakPreview" zoomScale="86" zoomScaleNormal="118" zoomScaleSheetLayoutView="86" workbookViewId="0">
      <selection activeCell="A64" sqref="A64:E64"/>
    </sheetView>
  </sheetViews>
  <sheetFormatPr defaultRowHeight="15"/>
  <cols>
    <col min="2" max="2" width="23.5703125" customWidth="1"/>
    <col min="3" max="3" width="6.140625" customWidth="1"/>
    <col min="4" max="7" width="0" hidden="1" customWidth="1"/>
    <col min="8" max="8" width="11.42578125" customWidth="1"/>
    <col min="10" max="11" width="0" hidden="1" customWidth="1"/>
    <col min="14" max="14" width="0" hidden="1" customWidth="1"/>
    <col min="17" max="17" width="0" hidden="1" customWidth="1"/>
  </cols>
  <sheetData>
    <row r="1" spans="1:17" ht="15.75">
      <c r="A1" s="16"/>
      <c r="I1" s="46" t="s">
        <v>73</v>
      </c>
      <c r="J1" s="46"/>
      <c r="K1" s="46"/>
      <c r="L1" s="46"/>
      <c r="M1" s="46"/>
      <c r="N1" s="46"/>
      <c r="O1" s="46"/>
      <c r="P1" s="47"/>
    </row>
    <row r="2" spans="1:17" ht="96" customHeight="1">
      <c r="A2" s="16"/>
      <c r="I2" s="46"/>
      <c r="J2" s="46"/>
      <c r="K2" s="46"/>
      <c r="L2" s="46"/>
      <c r="M2" s="46"/>
      <c r="N2" s="46"/>
      <c r="O2" s="46"/>
      <c r="P2" s="47"/>
    </row>
    <row r="3" spans="1:17" ht="18.75">
      <c r="A3" s="1"/>
    </row>
    <row r="4" spans="1:17" ht="43.5" customHeight="1" thickBot="1">
      <c r="A4" s="64" t="s">
        <v>110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6"/>
      <c r="P4" s="66"/>
      <c r="Q4" s="10"/>
    </row>
    <row r="5" spans="1:17" ht="16.5" thickBot="1">
      <c r="A5" s="2" t="s">
        <v>0</v>
      </c>
      <c r="B5" s="48" t="s">
        <v>2</v>
      </c>
      <c r="C5" s="48" t="s">
        <v>3</v>
      </c>
      <c r="D5" s="51" t="s">
        <v>4</v>
      </c>
      <c r="E5" s="52"/>
      <c r="F5" s="52"/>
      <c r="G5" s="52"/>
      <c r="H5" s="52"/>
      <c r="I5" s="52"/>
      <c r="J5" s="52"/>
      <c r="K5" s="53"/>
      <c r="L5" s="54" t="s">
        <v>5</v>
      </c>
      <c r="M5" s="55"/>
      <c r="N5" s="55"/>
      <c r="O5" s="58" t="s">
        <v>92</v>
      </c>
      <c r="P5" s="59"/>
      <c r="Q5" s="60"/>
    </row>
    <row r="6" spans="1:17" ht="55.5" customHeight="1" thickBot="1">
      <c r="A6" s="3" t="s">
        <v>1</v>
      </c>
      <c r="B6" s="49"/>
      <c r="C6" s="49"/>
      <c r="D6" s="51" t="s">
        <v>6</v>
      </c>
      <c r="E6" s="52"/>
      <c r="F6" s="52"/>
      <c r="G6" s="53"/>
      <c r="H6" s="51" t="s">
        <v>91</v>
      </c>
      <c r="I6" s="52"/>
      <c r="J6" s="52"/>
      <c r="K6" s="53"/>
      <c r="L6" s="56"/>
      <c r="M6" s="57"/>
      <c r="N6" s="57"/>
      <c r="O6" s="61"/>
      <c r="P6" s="62"/>
      <c r="Q6" s="63"/>
    </row>
    <row r="7" spans="1:17" ht="26.25" thickBot="1">
      <c r="A7" s="11"/>
      <c r="B7" s="50"/>
      <c r="C7" s="50"/>
      <c r="D7" s="4" t="s">
        <v>7</v>
      </c>
      <c r="E7" s="51" t="s">
        <v>8</v>
      </c>
      <c r="F7" s="53"/>
      <c r="G7" s="4" t="s">
        <v>9</v>
      </c>
      <c r="H7" s="4" t="s">
        <v>7</v>
      </c>
      <c r="I7" s="4" t="s">
        <v>8</v>
      </c>
      <c r="J7" s="51" t="s">
        <v>9</v>
      </c>
      <c r="K7" s="53"/>
      <c r="L7" s="4" t="s">
        <v>7</v>
      </c>
      <c r="M7" s="4" t="s">
        <v>8</v>
      </c>
      <c r="N7" s="4" t="s">
        <v>9</v>
      </c>
      <c r="O7" s="4" t="s">
        <v>7</v>
      </c>
      <c r="P7" s="4" t="s">
        <v>8</v>
      </c>
      <c r="Q7" s="4" t="s">
        <v>9</v>
      </c>
    </row>
    <row r="8" spans="1:17" ht="15.75" thickBot="1">
      <c r="A8" s="5" t="s">
        <v>10</v>
      </c>
      <c r="B8" s="4" t="s">
        <v>11</v>
      </c>
      <c r="C8" s="4" t="s">
        <v>12</v>
      </c>
      <c r="D8" s="4">
        <v>1</v>
      </c>
      <c r="E8" s="51">
        <v>2</v>
      </c>
      <c r="F8" s="53"/>
      <c r="G8" s="4">
        <v>3</v>
      </c>
      <c r="H8" s="4">
        <v>4</v>
      </c>
      <c r="I8" s="4">
        <v>5</v>
      </c>
      <c r="J8" s="51">
        <v>6</v>
      </c>
      <c r="K8" s="53"/>
      <c r="L8" s="4">
        <v>7</v>
      </c>
      <c r="M8" s="4">
        <v>8</v>
      </c>
      <c r="N8" s="4">
        <v>9</v>
      </c>
      <c r="O8" s="4">
        <v>10</v>
      </c>
      <c r="P8" s="4">
        <v>11</v>
      </c>
      <c r="Q8" s="4">
        <v>12</v>
      </c>
    </row>
    <row r="9" spans="1:17" ht="68.25" customHeight="1" thickBot="1">
      <c r="A9" s="11"/>
      <c r="B9" s="45" t="s">
        <v>13</v>
      </c>
      <c r="C9" s="4">
        <v>1</v>
      </c>
      <c r="D9" s="12"/>
      <c r="E9" s="67"/>
      <c r="F9" s="68"/>
      <c r="G9" s="12"/>
      <c r="H9" s="43">
        <f>H10+H11+H12+H13+H14+H15+H16+H17+H18+H31+H40+H46+H49+H52+H53+H59</f>
        <v>117.68061</v>
      </c>
      <c r="I9" s="43">
        <f>I10+I11+I12+I13+I14+I15+I16+I17+I18+I31+I40+I46+I49+I52+I53+I59</f>
        <v>32.604160000000007</v>
      </c>
      <c r="J9" s="71"/>
      <c r="K9" s="72"/>
      <c r="L9" s="43">
        <f>L10+L11+L12+L13+L14+L15+L16+L17+L18+L31+L40+L46+L49+L52+L53+L59</f>
        <v>105.20926000000003</v>
      </c>
      <c r="M9" s="43">
        <f>M10+M11+M12+M13+M14+M15+M16+M17+M18+M31+M40+M46+M49+M52+M53+M59</f>
        <v>30.601700000000001</v>
      </c>
      <c r="N9" s="44">
        <f>N10+N11+N12+N13+N14+N15+N16+N17+N18+N31+N40+N46+N49+N52+N53+N59</f>
        <v>0</v>
      </c>
      <c r="O9" s="43">
        <f>O10+O11+O12+O13+O14+O15+O16+O17+O18+O31+O40+O46+O49+O52+O53+O59</f>
        <v>160.90581999999998</v>
      </c>
      <c r="P9" s="43">
        <f>P10+P11+P12+P13+P14+P15+P16+P17+P18+P31+P40+P46+P49+P52+P53+P59</f>
        <v>46.45109999999999</v>
      </c>
      <c r="Q9" s="12"/>
    </row>
    <row r="10" spans="1:17" ht="79.5" customHeight="1" thickBot="1">
      <c r="A10" s="5">
        <v>1</v>
      </c>
      <c r="B10" s="6" t="s">
        <v>14</v>
      </c>
      <c r="C10" s="4">
        <v>2</v>
      </c>
      <c r="D10" s="12"/>
      <c r="E10" s="67"/>
      <c r="F10" s="68"/>
      <c r="G10" s="12"/>
      <c r="H10" s="22">
        <v>86.791480000000007</v>
      </c>
      <c r="I10" s="41">
        <v>24.042000000000002</v>
      </c>
      <c r="J10" s="69"/>
      <c r="K10" s="70"/>
      <c r="L10" s="22">
        <v>79.618340000000003</v>
      </c>
      <c r="M10" s="41">
        <v>23.158300000000001</v>
      </c>
      <c r="N10" s="21"/>
      <c r="O10" s="22">
        <v>122.10973</v>
      </c>
      <c r="P10" s="41">
        <v>35.251100000000001</v>
      </c>
      <c r="Q10" s="12"/>
    </row>
    <row r="11" spans="1:17" ht="69" customHeight="1" thickBot="1">
      <c r="A11" s="5">
        <v>2</v>
      </c>
      <c r="B11" s="6" t="s">
        <v>15</v>
      </c>
      <c r="C11" s="4">
        <v>3</v>
      </c>
      <c r="D11" s="12"/>
      <c r="E11" s="67"/>
      <c r="F11" s="68"/>
      <c r="G11" s="12"/>
      <c r="H11" s="22">
        <v>18.95711</v>
      </c>
      <c r="I11" s="41">
        <v>5.2512999999999996</v>
      </c>
      <c r="J11" s="69"/>
      <c r="K11" s="70"/>
      <c r="L11" s="22">
        <v>17.516089999999998</v>
      </c>
      <c r="M11" s="41">
        <v>5.0948000000000002</v>
      </c>
      <c r="N11" s="21"/>
      <c r="O11" s="22">
        <v>26.864139999999999</v>
      </c>
      <c r="P11" s="41">
        <v>7.7552000000000003</v>
      </c>
      <c r="Q11" s="12"/>
    </row>
    <row r="12" spans="1:17" ht="32.25" customHeight="1" thickBot="1">
      <c r="A12" s="5">
        <v>3</v>
      </c>
      <c r="B12" s="6" t="s">
        <v>16</v>
      </c>
      <c r="C12" s="4">
        <v>4</v>
      </c>
      <c r="D12" s="12"/>
      <c r="E12" s="67"/>
      <c r="F12" s="68"/>
      <c r="G12" s="12"/>
      <c r="H12" s="22">
        <v>7.4249999999999997E-2</v>
      </c>
      <c r="I12" s="41">
        <v>2.606E-2</v>
      </c>
      <c r="J12" s="69"/>
      <c r="K12" s="70"/>
      <c r="L12" s="22">
        <v>7.17E-2</v>
      </c>
      <c r="M12" s="41">
        <v>2.0899999999999998E-2</v>
      </c>
      <c r="N12" s="21"/>
      <c r="O12" s="22">
        <v>7.4249999999999997E-2</v>
      </c>
      <c r="P12" s="41">
        <v>2.1399999999999999E-2</v>
      </c>
      <c r="Q12" s="12"/>
    </row>
    <row r="13" spans="1:17" ht="57" customHeight="1" thickBot="1">
      <c r="A13" s="5">
        <v>4</v>
      </c>
      <c r="B13" s="6" t="s">
        <v>17</v>
      </c>
      <c r="C13" s="4">
        <v>5</v>
      </c>
      <c r="D13" s="12"/>
      <c r="E13" s="67"/>
      <c r="F13" s="68"/>
      <c r="G13" s="12"/>
      <c r="H13" s="22">
        <v>0.42493999999999998</v>
      </c>
      <c r="I13" s="41">
        <v>0.1177</v>
      </c>
      <c r="J13" s="30"/>
      <c r="K13" s="31"/>
      <c r="L13" s="22">
        <v>3.5999999999999997E-2</v>
      </c>
      <c r="M13" s="41">
        <v>1.0500000000000001E-2</v>
      </c>
      <c r="N13" s="21"/>
      <c r="O13" s="22">
        <v>0.42493999999999998</v>
      </c>
      <c r="P13" s="41">
        <v>0.1227</v>
      </c>
      <c r="Q13" s="12"/>
    </row>
    <row r="14" spans="1:17" ht="59.25" customHeight="1" thickBot="1">
      <c r="A14" s="5">
        <v>5</v>
      </c>
      <c r="B14" s="6" t="s">
        <v>18</v>
      </c>
      <c r="C14" s="4">
        <v>6</v>
      </c>
      <c r="D14" s="12"/>
      <c r="E14" s="67"/>
      <c r="F14" s="68"/>
      <c r="G14" s="12"/>
      <c r="H14" s="22">
        <v>5.6410000000000002E-2</v>
      </c>
      <c r="I14" s="41">
        <v>1.5599999999999999E-2</v>
      </c>
      <c r="J14" s="69"/>
      <c r="K14" s="70"/>
      <c r="L14" s="22">
        <v>2.7189999999999999E-2</v>
      </c>
      <c r="M14" s="41">
        <v>7.9000000000000008E-3</v>
      </c>
      <c r="N14" s="21"/>
      <c r="O14" s="22">
        <v>5.6410000000000002E-2</v>
      </c>
      <c r="P14" s="41">
        <v>1.6299999999999999E-2</v>
      </c>
      <c r="Q14" s="12"/>
    </row>
    <row r="15" spans="1:17" ht="42" customHeight="1" thickBot="1">
      <c r="A15" s="5">
        <v>6</v>
      </c>
      <c r="B15" s="6" t="s">
        <v>19</v>
      </c>
      <c r="C15" s="4">
        <v>7</v>
      </c>
      <c r="D15" s="12"/>
      <c r="E15" s="67"/>
      <c r="F15" s="68"/>
      <c r="G15" s="12"/>
      <c r="H15" s="22">
        <v>0.36227999999999999</v>
      </c>
      <c r="I15" s="41">
        <v>0.1004</v>
      </c>
      <c r="J15" s="69"/>
      <c r="K15" s="70"/>
      <c r="L15" s="22">
        <v>0.39351999999999998</v>
      </c>
      <c r="M15" s="41">
        <v>0.1145</v>
      </c>
      <c r="N15" s="21"/>
      <c r="O15" s="22">
        <v>0.36227999999999999</v>
      </c>
      <c r="P15" s="41">
        <v>0.1046</v>
      </c>
      <c r="Q15" s="12"/>
    </row>
    <row r="16" spans="1:17" ht="63" customHeight="1" thickBot="1">
      <c r="A16" s="5">
        <v>7</v>
      </c>
      <c r="B16" s="6" t="s">
        <v>20</v>
      </c>
      <c r="C16" s="4">
        <v>8</v>
      </c>
      <c r="D16" s="12"/>
      <c r="E16" s="67"/>
      <c r="F16" s="68"/>
      <c r="G16" s="12"/>
      <c r="H16" s="22">
        <v>0.59650999999999998</v>
      </c>
      <c r="I16" s="41">
        <v>0.16520000000000001</v>
      </c>
      <c r="J16" s="30"/>
      <c r="K16" s="31"/>
      <c r="L16" s="22">
        <v>0.14005999999999999</v>
      </c>
      <c r="M16" s="41">
        <v>4.07E-2</v>
      </c>
      <c r="N16" s="21"/>
      <c r="O16" s="22">
        <v>0.59650999999999998</v>
      </c>
      <c r="P16" s="41">
        <v>0.17219999999999999</v>
      </c>
      <c r="Q16" s="12"/>
    </row>
    <row r="17" spans="1:17" ht="77.25" thickBot="1">
      <c r="A17" s="5">
        <v>8</v>
      </c>
      <c r="B17" s="20" t="s">
        <v>90</v>
      </c>
      <c r="C17" s="4">
        <v>9</v>
      </c>
      <c r="D17" s="12"/>
      <c r="E17" s="67"/>
      <c r="F17" s="68"/>
      <c r="G17" s="12"/>
      <c r="H17" s="22">
        <v>1.9244300000000001</v>
      </c>
      <c r="I17" s="41">
        <v>0.53310000000000002</v>
      </c>
      <c r="J17" s="69"/>
      <c r="K17" s="70"/>
      <c r="L17" s="22">
        <v>1.36202</v>
      </c>
      <c r="M17" s="41">
        <v>0.3962</v>
      </c>
      <c r="N17" s="21"/>
      <c r="O17" s="22">
        <v>1.9244300000000001</v>
      </c>
      <c r="P17" s="41">
        <v>0.55559999999999998</v>
      </c>
      <c r="Q17" s="12"/>
    </row>
    <row r="18" spans="1:17" ht="96.75" customHeight="1" thickBot="1">
      <c r="A18" s="5">
        <v>9</v>
      </c>
      <c r="B18" s="6" t="s">
        <v>21</v>
      </c>
      <c r="C18" s="4">
        <v>10</v>
      </c>
      <c r="D18" s="12"/>
      <c r="E18" s="67"/>
      <c r="F18" s="68"/>
      <c r="G18" s="12"/>
      <c r="H18" s="22">
        <f>SUM(H19:H22)</f>
        <v>3.1573900000000004</v>
      </c>
      <c r="I18" s="41">
        <f>I19+I20+I21+I22</f>
        <v>0.87459999999999982</v>
      </c>
      <c r="J18" s="22">
        <f t="shared" ref="J18:K18" si="0">J19+J20+J21+J22</f>
        <v>0</v>
      </c>
      <c r="K18" s="22">
        <f t="shared" si="0"/>
        <v>0</v>
      </c>
      <c r="L18" s="22">
        <f>SUM(L19:L22)</f>
        <v>1.1263799999999999</v>
      </c>
      <c r="M18" s="41">
        <f t="shared" ref="M18:P18" si="1">SUM(M19:M22)</f>
        <v>0.32759999999999995</v>
      </c>
      <c r="N18" s="22">
        <f t="shared" si="1"/>
        <v>0</v>
      </c>
      <c r="O18" s="22">
        <f t="shared" si="1"/>
        <v>3.1573900000000004</v>
      </c>
      <c r="P18" s="41">
        <f t="shared" si="1"/>
        <v>0.91159999999999985</v>
      </c>
      <c r="Q18" s="12"/>
    </row>
    <row r="19" spans="1:17" ht="26.25" thickBot="1">
      <c r="A19" s="14" t="s">
        <v>48</v>
      </c>
      <c r="B19" s="6" t="s">
        <v>95</v>
      </c>
      <c r="C19" s="4">
        <v>11</v>
      </c>
      <c r="D19" s="12"/>
      <c r="E19" s="67"/>
      <c r="F19" s="68"/>
      <c r="G19" s="12"/>
      <c r="H19" s="22">
        <v>6.0650000000000003E-2</v>
      </c>
      <c r="I19" s="41">
        <v>1.6799999999999999E-2</v>
      </c>
      <c r="J19" s="69"/>
      <c r="K19" s="70"/>
      <c r="L19" s="22">
        <v>0.22103999999999999</v>
      </c>
      <c r="M19" s="41">
        <v>6.4299999999999996E-2</v>
      </c>
      <c r="N19" s="21"/>
      <c r="O19" s="22">
        <v>6.0650000000000003E-2</v>
      </c>
      <c r="P19" s="41">
        <v>1.7500000000000002E-2</v>
      </c>
      <c r="Q19" s="12"/>
    </row>
    <row r="20" spans="1:17" ht="26.25" thickBot="1">
      <c r="A20" s="14" t="s">
        <v>49</v>
      </c>
      <c r="B20" s="6" t="s">
        <v>98</v>
      </c>
      <c r="C20" s="4">
        <v>12</v>
      </c>
      <c r="D20" s="12"/>
      <c r="E20" s="67"/>
      <c r="F20" s="68"/>
      <c r="G20" s="12"/>
      <c r="H20" s="22">
        <v>0.90336000000000005</v>
      </c>
      <c r="I20" s="41">
        <v>0.25019999999999998</v>
      </c>
      <c r="J20" s="69"/>
      <c r="K20" s="70"/>
      <c r="L20" s="22">
        <v>1.01E-2</v>
      </c>
      <c r="M20" s="41">
        <v>2.8999999999999998E-3</v>
      </c>
      <c r="N20" s="21"/>
      <c r="O20" s="22">
        <v>0.90336000000000005</v>
      </c>
      <c r="P20" s="41">
        <v>0.26079999999999998</v>
      </c>
      <c r="Q20" s="12"/>
    </row>
    <row r="21" spans="1:17" ht="26.25" hidden="1" thickBot="1">
      <c r="A21" s="14" t="s">
        <v>50</v>
      </c>
      <c r="B21" s="6" t="s">
        <v>22</v>
      </c>
      <c r="C21" s="4">
        <v>13</v>
      </c>
      <c r="D21" s="12"/>
      <c r="E21" s="67"/>
      <c r="F21" s="68"/>
      <c r="G21" s="12"/>
      <c r="H21" s="19"/>
      <c r="I21" s="42"/>
      <c r="J21" s="67"/>
      <c r="K21" s="68"/>
      <c r="L21" s="19"/>
      <c r="M21" s="42"/>
      <c r="N21" s="12"/>
      <c r="O21" s="19"/>
      <c r="P21" s="42"/>
      <c r="Q21" s="12"/>
    </row>
    <row r="22" spans="1:17" ht="60" customHeight="1" thickBot="1">
      <c r="A22" s="14" t="s">
        <v>51</v>
      </c>
      <c r="B22" s="6" t="s">
        <v>23</v>
      </c>
      <c r="C22" s="4">
        <v>13</v>
      </c>
      <c r="D22" s="12"/>
      <c r="E22" s="67"/>
      <c r="F22" s="68"/>
      <c r="G22" s="12"/>
      <c r="H22" s="22">
        <f>SUM(H23:H28)</f>
        <v>2.1933800000000003</v>
      </c>
      <c r="I22" s="41">
        <f>SUM(I23:I28)</f>
        <v>0.60759999999999992</v>
      </c>
      <c r="J22" s="69"/>
      <c r="K22" s="70"/>
      <c r="L22" s="22">
        <f>SUM(L23:L28)</f>
        <v>0.89524000000000004</v>
      </c>
      <c r="M22" s="41">
        <f t="shared" ref="M22:P22" si="2">SUM(M23:M28)</f>
        <v>0.26039999999999996</v>
      </c>
      <c r="N22" s="22">
        <f t="shared" si="2"/>
        <v>0</v>
      </c>
      <c r="O22" s="22">
        <f t="shared" si="2"/>
        <v>2.1933800000000003</v>
      </c>
      <c r="P22" s="41">
        <f t="shared" si="2"/>
        <v>0.63329999999999986</v>
      </c>
      <c r="Q22" s="12"/>
    </row>
    <row r="23" spans="1:17" ht="15.75" thickBot="1">
      <c r="A23" s="14" t="s">
        <v>52</v>
      </c>
      <c r="B23" s="6" t="s">
        <v>76</v>
      </c>
      <c r="C23" s="4">
        <v>14</v>
      </c>
      <c r="D23" s="12"/>
      <c r="E23" s="67"/>
      <c r="F23" s="68"/>
      <c r="G23" s="12"/>
      <c r="H23" s="22">
        <v>0.89810000000000001</v>
      </c>
      <c r="I23" s="41">
        <v>0.24879999999999999</v>
      </c>
      <c r="J23" s="69"/>
      <c r="K23" s="70"/>
      <c r="L23" s="22">
        <v>7.2099999999999997E-2</v>
      </c>
      <c r="M23" s="41">
        <v>2.1000000000000001E-2</v>
      </c>
      <c r="N23" s="21"/>
      <c r="O23" s="22">
        <v>0.89810000000000001</v>
      </c>
      <c r="P23" s="41">
        <v>0.25929999999999997</v>
      </c>
      <c r="Q23" s="12"/>
    </row>
    <row r="24" spans="1:17" ht="15.75" thickBot="1">
      <c r="A24" s="14" t="s">
        <v>53</v>
      </c>
      <c r="B24" s="6" t="s">
        <v>88</v>
      </c>
      <c r="C24" s="4">
        <v>15</v>
      </c>
      <c r="D24" s="12"/>
      <c r="E24" s="67"/>
      <c r="F24" s="68"/>
      <c r="G24" s="12"/>
      <c r="H24" s="22">
        <v>1.09284</v>
      </c>
      <c r="I24" s="41">
        <v>0.30270000000000002</v>
      </c>
      <c r="J24" s="69"/>
      <c r="K24" s="70"/>
      <c r="L24" s="22">
        <v>0.67195000000000005</v>
      </c>
      <c r="M24" s="41">
        <v>0.19539999999999999</v>
      </c>
      <c r="N24" s="21"/>
      <c r="O24" s="22">
        <v>1.09284</v>
      </c>
      <c r="P24" s="41">
        <v>0.3155</v>
      </c>
      <c r="Q24" s="12"/>
    </row>
    <row r="25" spans="1:17" ht="26.25" thickBot="1">
      <c r="A25" s="14" t="s">
        <v>54</v>
      </c>
      <c r="B25" s="6" t="s">
        <v>93</v>
      </c>
      <c r="C25" s="4">
        <v>16</v>
      </c>
      <c r="D25" s="12"/>
      <c r="E25" s="67"/>
      <c r="F25" s="68"/>
      <c r="G25" s="12"/>
      <c r="H25" s="22">
        <v>5.0299999999999997E-3</v>
      </c>
      <c r="I25" s="41">
        <v>1.4E-3</v>
      </c>
      <c r="J25" s="69"/>
      <c r="K25" s="70"/>
      <c r="L25" s="22"/>
      <c r="M25" s="41"/>
      <c r="N25" s="21"/>
      <c r="O25" s="22">
        <v>5.0299999999999997E-3</v>
      </c>
      <c r="P25" s="41">
        <v>1.5E-3</v>
      </c>
      <c r="Q25" s="12"/>
    </row>
    <row r="26" spans="1:17" ht="15.75" thickBot="1">
      <c r="A26" s="14" t="s">
        <v>55</v>
      </c>
      <c r="B26" s="6" t="s">
        <v>94</v>
      </c>
      <c r="C26" s="4">
        <v>17</v>
      </c>
      <c r="D26" s="12"/>
      <c r="E26" s="67"/>
      <c r="F26" s="68"/>
      <c r="G26" s="12"/>
      <c r="H26" s="22">
        <v>8.3700000000000007E-3</v>
      </c>
      <c r="I26" s="41">
        <v>2.3E-3</v>
      </c>
      <c r="J26" s="69"/>
      <c r="K26" s="70"/>
      <c r="L26" s="22"/>
      <c r="M26" s="41"/>
      <c r="N26" s="21"/>
      <c r="O26" s="22">
        <v>8.3700000000000007E-3</v>
      </c>
      <c r="P26" s="41">
        <v>2.3999999999999998E-3</v>
      </c>
      <c r="Q26" s="12"/>
    </row>
    <row r="27" spans="1:17" ht="15.75" hidden="1" thickBot="1">
      <c r="A27" s="14" t="s">
        <v>56</v>
      </c>
      <c r="B27" s="6" t="s">
        <v>24</v>
      </c>
      <c r="C27" s="4">
        <v>19</v>
      </c>
      <c r="D27" s="12"/>
      <c r="E27" s="67"/>
      <c r="F27" s="68"/>
      <c r="G27" s="12"/>
      <c r="H27" s="22"/>
      <c r="I27" s="41"/>
      <c r="J27" s="69"/>
      <c r="K27" s="70"/>
      <c r="L27" s="22"/>
      <c r="M27" s="41"/>
      <c r="N27" s="21"/>
      <c r="O27" s="22"/>
      <c r="P27" s="41"/>
      <c r="Q27" s="12"/>
    </row>
    <row r="28" spans="1:17" ht="15.75" thickBot="1">
      <c r="A28" s="14" t="s">
        <v>56</v>
      </c>
      <c r="B28" s="6" t="s">
        <v>25</v>
      </c>
      <c r="C28" s="4">
        <v>18</v>
      </c>
      <c r="D28" s="12"/>
      <c r="E28" s="67"/>
      <c r="F28" s="68"/>
      <c r="G28" s="12"/>
      <c r="H28" s="22">
        <v>0.18904000000000001</v>
      </c>
      <c r="I28" s="41">
        <v>5.2400000000000002E-2</v>
      </c>
      <c r="J28" s="69"/>
      <c r="K28" s="70"/>
      <c r="L28" s="22">
        <v>0.15118999999999999</v>
      </c>
      <c r="M28" s="41">
        <v>4.3999999999999997E-2</v>
      </c>
      <c r="N28" s="21"/>
      <c r="O28" s="22">
        <v>0.18904000000000001</v>
      </c>
      <c r="P28" s="41">
        <v>5.4600000000000003E-2</v>
      </c>
      <c r="Q28" s="12"/>
    </row>
    <row r="29" spans="1:17" ht="15.75" hidden="1" thickBot="1">
      <c r="A29" s="14" t="s">
        <v>57</v>
      </c>
      <c r="B29" s="6" t="s">
        <v>26</v>
      </c>
      <c r="C29" s="4">
        <v>21</v>
      </c>
      <c r="D29" s="12"/>
      <c r="E29" s="67"/>
      <c r="F29" s="68"/>
      <c r="G29" s="12"/>
      <c r="H29" s="22"/>
      <c r="I29" s="41"/>
      <c r="J29" s="69"/>
      <c r="K29" s="70"/>
      <c r="L29" s="22"/>
      <c r="M29" s="41"/>
      <c r="N29" s="21"/>
      <c r="O29" s="22"/>
      <c r="P29" s="41"/>
      <c r="Q29" s="12"/>
    </row>
    <row r="30" spans="1:17" ht="15.75" hidden="1" thickBot="1">
      <c r="A30" s="14"/>
      <c r="B30" s="21"/>
      <c r="C30" s="4">
        <v>22</v>
      </c>
      <c r="D30" s="12"/>
      <c r="E30" s="67"/>
      <c r="F30" s="68"/>
      <c r="G30" s="12"/>
      <c r="H30" s="22"/>
      <c r="I30" s="41"/>
      <c r="J30" s="69"/>
      <c r="K30" s="70"/>
      <c r="L30" s="22"/>
      <c r="M30" s="41"/>
      <c r="N30" s="21"/>
      <c r="O30" s="22"/>
      <c r="P30" s="41"/>
      <c r="Q30" s="12"/>
    </row>
    <row r="31" spans="1:17" ht="26.25" thickBot="1">
      <c r="A31" s="14">
        <v>10</v>
      </c>
      <c r="B31" s="6" t="s">
        <v>27</v>
      </c>
      <c r="C31" s="4">
        <v>19</v>
      </c>
      <c r="D31" s="12"/>
      <c r="E31" s="67"/>
      <c r="F31" s="68"/>
      <c r="G31" s="12"/>
      <c r="H31" s="22">
        <f>SUM(H32:H39)</f>
        <v>0.51922999999999997</v>
      </c>
      <c r="I31" s="41">
        <f>SUM(I32:I39)</f>
        <v>0.14379999999999998</v>
      </c>
      <c r="J31" s="69"/>
      <c r="K31" s="70"/>
      <c r="L31" s="22">
        <f>SUM(L32:L39)</f>
        <v>2.3999999999999998E-3</v>
      </c>
      <c r="M31" s="41">
        <f>SUM(M32:M39)</f>
        <v>6.9999999999999999E-4</v>
      </c>
      <c r="N31" s="21">
        <f t="shared" ref="N31" si="3">SUM(N32:N38)</f>
        <v>0</v>
      </c>
      <c r="O31" s="22">
        <f>SUM(O32:O39)</f>
        <v>0.51922999999999997</v>
      </c>
      <c r="P31" s="41">
        <f>SUM(P32:P39)</f>
        <v>0.14979999999999999</v>
      </c>
      <c r="Q31" s="12"/>
    </row>
    <row r="32" spans="1:17" ht="26.25" thickBot="1">
      <c r="A32" s="14" t="s">
        <v>58</v>
      </c>
      <c r="B32" s="6" t="s">
        <v>104</v>
      </c>
      <c r="C32" s="4">
        <v>20</v>
      </c>
      <c r="D32" s="12"/>
      <c r="E32" s="67"/>
      <c r="F32" s="68"/>
      <c r="G32" s="12"/>
      <c r="H32" s="22">
        <v>0.14777000000000001</v>
      </c>
      <c r="I32" s="41">
        <v>4.0899999999999999E-2</v>
      </c>
      <c r="J32" s="69"/>
      <c r="K32" s="70"/>
      <c r="L32" s="22"/>
      <c r="M32" s="41"/>
      <c r="N32" s="21"/>
      <c r="O32" s="22">
        <v>0.14777000000000001</v>
      </c>
      <c r="P32" s="41">
        <v>4.2700000000000002E-2</v>
      </c>
      <c r="Q32" s="12"/>
    </row>
    <row r="33" spans="1:17" ht="15.75" thickBot="1">
      <c r="A33" s="14" t="s">
        <v>59</v>
      </c>
      <c r="B33" s="6" t="s">
        <v>103</v>
      </c>
      <c r="C33" s="4">
        <v>21</v>
      </c>
      <c r="D33" s="12"/>
      <c r="E33" s="67"/>
      <c r="F33" s="68"/>
      <c r="G33" s="12"/>
      <c r="H33" s="22">
        <v>7.1819999999999995E-2</v>
      </c>
      <c r="I33" s="41">
        <v>1.9900000000000001E-2</v>
      </c>
      <c r="J33" s="69"/>
      <c r="K33" s="70"/>
      <c r="L33" s="22">
        <v>2.3999999999999998E-3</v>
      </c>
      <c r="M33" s="41">
        <v>6.9999999999999999E-4</v>
      </c>
      <c r="N33" s="21"/>
      <c r="O33" s="22">
        <v>7.1819999999999995E-2</v>
      </c>
      <c r="P33" s="41">
        <v>2.07E-2</v>
      </c>
      <c r="Q33" s="12"/>
    </row>
    <row r="34" spans="1:17" ht="26.25" thickBot="1">
      <c r="A34" s="14" t="s">
        <v>60</v>
      </c>
      <c r="B34" s="6" t="s">
        <v>100</v>
      </c>
      <c r="C34" s="4">
        <v>22</v>
      </c>
      <c r="D34" s="12"/>
      <c r="E34" s="67"/>
      <c r="F34" s="68"/>
      <c r="G34" s="12"/>
      <c r="H34" s="22">
        <v>9.1199999999999996E-3</v>
      </c>
      <c r="I34" s="41">
        <v>2.5000000000000001E-3</v>
      </c>
      <c r="J34" s="69"/>
      <c r="K34" s="70"/>
      <c r="L34" s="22"/>
      <c r="M34" s="41"/>
      <c r="N34" s="21"/>
      <c r="O34" s="22">
        <v>9.1199999999999996E-3</v>
      </c>
      <c r="P34" s="41">
        <v>2.5999999999999999E-3</v>
      </c>
      <c r="Q34" s="12"/>
    </row>
    <row r="35" spans="1:17" ht="26.25" thickBot="1">
      <c r="A35" s="14" t="s">
        <v>61</v>
      </c>
      <c r="B35" s="6" t="s">
        <v>97</v>
      </c>
      <c r="C35" s="4">
        <v>23</v>
      </c>
      <c r="D35" s="12"/>
      <c r="E35" s="28"/>
      <c r="F35" s="29"/>
      <c r="G35" s="12"/>
      <c r="H35" s="22">
        <v>1.329E-2</v>
      </c>
      <c r="I35" s="41">
        <v>3.7000000000000002E-3</v>
      </c>
      <c r="J35" s="30"/>
      <c r="K35" s="31"/>
      <c r="L35" s="22"/>
      <c r="M35" s="41"/>
      <c r="N35" s="21"/>
      <c r="O35" s="22">
        <v>1.329E-2</v>
      </c>
      <c r="P35" s="41">
        <v>3.8E-3</v>
      </c>
      <c r="Q35" s="12"/>
    </row>
    <row r="36" spans="1:17" ht="15.75" thickBot="1">
      <c r="A36" s="14" t="s">
        <v>62</v>
      </c>
      <c r="B36" s="6" t="s">
        <v>101</v>
      </c>
      <c r="C36" s="4">
        <v>24</v>
      </c>
      <c r="D36" s="12"/>
      <c r="E36" s="28"/>
      <c r="F36" s="29"/>
      <c r="G36" s="12"/>
      <c r="H36" s="22">
        <v>1.8290000000000001E-2</v>
      </c>
      <c r="I36" s="41">
        <v>5.1000000000000004E-3</v>
      </c>
      <c r="J36" s="30"/>
      <c r="K36" s="31"/>
      <c r="L36" s="22"/>
      <c r="M36" s="41"/>
      <c r="N36" s="21"/>
      <c r="O36" s="22">
        <v>1.8290000000000001E-2</v>
      </c>
      <c r="P36" s="41">
        <v>5.3E-3</v>
      </c>
      <c r="Q36" s="12"/>
    </row>
    <row r="37" spans="1:17" ht="15.75" thickBot="1">
      <c r="A37" s="14" t="s">
        <v>105</v>
      </c>
      <c r="B37" s="6" t="s">
        <v>102</v>
      </c>
      <c r="C37" s="4">
        <v>25</v>
      </c>
      <c r="D37" s="12"/>
      <c r="E37" s="28"/>
      <c r="F37" s="29"/>
      <c r="G37" s="12"/>
      <c r="H37" s="22">
        <v>0.24990999999999999</v>
      </c>
      <c r="I37" s="41">
        <v>6.9199999999999998E-2</v>
      </c>
      <c r="J37" s="30"/>
      <c r="K37" s="31"/>
      <c r="L37" s="22"/>
      <c r="M37" s="41"/>
      <c r="N37" s="21"/>
      <c r="O37" s="22">
        <v>0.24990999999999999</v>
      </c>
      <c r="P37" s="41">
        <v>7.2099999999999997E-2</v>
      </c>
      <c r="Q37" s="12"/>
    </row>
    <row r="38" spans="1:17" ht="15.75" thickBot="1">
      <c r="A38" s="14" t="s">
        <v>106</v>
      </c>
      <c r="B38" s="21" t="s">
        <v>80</v>
      </c>
      <c r="C38" s="4">
        <v>26</v>
      </c>
      <c r="D38" s="12"/>
      <c r="E38" s="67"/>
      <c r="F38" s="68"/>
      <c r="G38" s="12"/>
      <c r="H38" s="22">
        <v>9.0299999999999998E-3</v>
      </c>
      <c r="I38" s="41">
        <v>2.5000000000000001E-3</v>
      </c>
      <c r="J38" s="69"/>
      <c r="K38" s="70"/>
      <c r="L38" s="22"/>
      <c r="M38" s="41"/>
      <c r="N38" s="21"/>
      <c r="O38" s="22">
        <v>9.0299999999999998E-3</v>
      </c>
      <c r="P38" s="41">
        <v>2.5999999999999999E-3</v>
      </c>
      <c r="Q38" s="12"/>
    </row>
    <row r="39" spans="1:17" ht="15.75" hidden="1" thickBot="1">
      <c r="A39" s="14"/>
      <c r="B39" s="21"/>
      <c r="C39" s="4"/>
      <c r="D39" s="12"/>
      <c r="E39" s="28"/>
      <c r="F39" s="29"/>
      <c r="G39" s="12"/>
      <c r="H39" s="22"/>
      <c r="I39" s="41"/>
      <c r="J39" s="30"/>
      <c r="K39" s="31"/>
      <c r="L39" s="22"/>
      <c r="M39" s="41"/>
      <c r="N39" s="21"/>
      <c r="O39" s="22"/>
      <c r="P39" s="41"/>
      <c r="Q39" s="12"/>
    </row>
    <row r="40" spans="1:17" ht="39" thickBot="1">
      <c r="A40" s="14">
        <v>11</v>
      </c>
      <c r="B40" s="6" t="s">
        <v>28</v>
      </c>
      <c r="C40" s="4">
        <v>27</v>
      </c>
      <c r="D40" s="12"/>
      <c r="E40" s="67"/>
      <c r="F40" s="68"/>
      <c r="G40" s="12"/>
      <c r="H40" s="22">
        <f>H41+H42+H43</f>
        <v>0.33173000000000002</v>
      </c>
      <c r="I40" s="41">
        <f>I41+I42+I43</f>
        <v>9.1899999999999996E-2</v>
      </c>
      <c r="J40" s="69"/>
      <c r="K40" s="70"/>
      <c r="L40" s="22">
        <f>SUM(L41:L43)</f>
        <v>0.24046999999999999</v>
      </c>
      <c r="M40" s="41">
        <f>SUM(M41:M43)</f>
        <v>6.9900000000000004E-2</v>
      </c>
      <c r="N40" s="21"/>
      <c r="O40" s="22">
        <f>SUM(O41:O43)</f>
        <v>0.33173000000000002</v>
      </c>
      <c r="P40" s="41">
        <f>SUM(P41:P43)</f>
        <v>9.5799999999999996E-2</v>
      </c>
      <c r="Q40" s="12"/>
    </row>
    <row r="41" spans="1:17" ht="15.75" hidden="1" thickBot="1">
      <c r="A41" s="15" t="s">
        <v>77</v>
      </c>
      <c r="B41" s="6" t="s">
        <v>29</v>
      </c>
      <c r="C41" s="4">
        <v>29</v>
      </c>
      <c r="D41" s="12"/>
      <c r="E41" s="67"/>
      <c r="F41" s="68"/>
      <c r="G41" s="12"/>
      <c r="H41" s="22"/>
      <c r="I41" s="41"/>
      <c r="J41" s="69"/>
      <c r="K41" s="70"/>
      <c r="L41" s="22"/>
      <c r="M41" s="41"/>
      <c r="N41" s="21"/>
      <c r="O41" s="22"/>
      <c r="P41" s="41"/>
      <c r="Q41" s="12"/>
    </row>
    <row r="42" spans="1:17" ht="15.75" hidden="1" thickBot="1">
      <c r="A42" s="15" t="s">
        <v>78</v>
      </c>
      <c r="B42" s="6" t="s">
        <v>30</v>
      </c>
      <c r="C42" s="4">
        <v>30</v>
      </c>
      <c r="D42" s="12"/>
      <c r="E42" s="67"/>
      <c r="F42" s="68"/>
      <c r="G42" s="12"/>
      <c r="H42" s="22"/>
      <c r="I42" s="41"/>
      <c r="J42" s="69"/>
      <c r="K42" s="70"/>
      <c r="L42" s="22"/>
      <c r="M42" s="41"/>
      <c r="N42" s="21"/>
      <c r="O42" s="22"/>
      <c r="P42" s="41"/>
      <c r="Q42" s="12"/>
    </row>
    <row r="43" spans="1:17" ht="15.75" thickBot="1">
      <c r="A43" s="15" t="s">
        <v>79</v>
      </c>
      <c r="B43" s="6" t="s">
        <v>75</v>
      </c>
      <c r="C43" s="4">
        <v>28</v>
      </c>
      <c r="D43" s="12"/>
      <c r="E43" s="67"/>
      <c r="F43" s="68"/>
      <c r="G43" s="12"/>
      <c r="H43" s="22">
        <v>0.33173000000000002</v>
      </c>
      <c r="I43" s="41">
        <v>9.1899999999999996E-2</v>
      </c>
      <c r="J43" s="69"/>
      <c r="K43" s="70"/>
      <c r="L43" s="22">
        <v>0.24046999999999999</v>
      </c>
      <c r="M43" s="41">
        <v>6.9900000000000004E-2</v>
      </c>
      <c r="N43" s="21"/>
      <c r="O43" s="22">
        <v>0.33173000000000002</v>
      </c>
      <c r="P43" s="41">
        <v>9.5799999999999996E-2</v>
      </c>
      <c r="Q43" s="12"/>
    </row>
    <row r="44" spans="1:17" ht="15.75" hidden="1" thickBot="1">
      <c r="A44" s="15" t="s">
        <v>61</v>
      </c>
      <c r="B44" s="6" t="s">
        <v>31</v>
      </c>
      <c r="C44" s="4">
        <v>32</v>
      </c>
      <c r="D44" s="12"/>
      <c r="E44" s="67"/>
      <c r="F44" s="68"/>
      <c r="G44" s="12"/>
      <c r="H44" s="22"/>
      <c r="I44" s="41"/>
      <c r="J44" s="69"/>
      <c r="K44" s="70"/>
      <c r="L44" s="22"/>
      <c r="M44" s="41"/>
      <c r="N44" s="21"/>
      <c r="O44" s="22"/>
      <c r="P44" s="41"/>
      <c r="Q44" s="12"/>
    </row>
    <row r="45" spans="1:17" ht="15.75" hidden="1" thickBot="1">
      <c r="A45" s="15" t="s">
        <v>62</v>
      </c>
      <c r="B45" s="6" t="s">
        <v>32</v>
      </c>
      <c r="C45" s="4">
        <v>33</v>
      </c>
      <c r="D45" s="12"/>
      <c r="E45" s="67"/>
      <c r="F45" s="68"/>
      <c r="G45" s="12"/>
      <c r="H45" s="22"/>
      <c r="I45" s="41"/>
      <c r="J45" s="69"/>
      <c r="K45" s="70"/>
      <c r="L45" s="22"/>
      <c r="M45" s="41"/>
      <c r="N45" s="21"/>
      <c r="O45" s="22"/>
      <c r="P45" s="41"/>
      <c r="Q45" s="12"/>
    </row>
    <row r="46" spans="1:17" ht="26.25" thickBot="1">
      <c r="A46" s="5">
        <v>12</v>
      </c>
      <c r="B46" s="6" t="s">
        <v>33</v>
      </c>
      <c r="C46" s="4">
        <v>29</v>
      </c>
      <c r="D46" s="12"/>
      <c r="E46" s="67"/>
      <c r="F46" s="68"/>
      <c r="G46" s="12"/>
      <c r="H46" s="22">
        <f>H47</f>
        <v>1.2475799999999999</v>
      </c>
      <c r="I46" s="41">
        <f>I47</f>
        <v>0.34560000000000002</v>
      </c>
      <c r="J46" s="69"/>
      <c r="K46" s="70"/>
      <c r="L46" s="22">
        <f>L47</f>
        <v>2.2547999999999999</v>
      </c>
      <c r="M46" s="41">
        <f>M47</f>
        <v>0.65580000000000005</v>
      </c>
      <c r="N46" s="21"/>
      <c r="O46" s="22">
        <f>O47</f>
        <v>1.2475799999999999</v>
      </c>
      <c r="P46" s="41">
        <f>P47</f>
        <v>0.36020000000000002</v>
      </c>
      <c r="Q46" s="12"/>
    </row>
    <row r="47" spans="1:17" ht="26.25" thickBot="1">
      <c r="A47" s="15" t="s">
        <v>63</v>
      </c>
      <c r="B47" s="6" t="s">
        <v>34</v>
      </c>
      <c r="C47" s="4">
        <v>30</v>
      </c>
      <c r="D47" s="12"/>
      <c r="E47" s="67"/>
      <c r="F47" s="68"/>
      <c r="G47" s="12"/>
      <c r="H47" s="22">
        <v>1.2475799999999999</v>
      </c>
      <c r="I47" s="41">
        <v>0.34560000000000002</v>
      </c>
      <c r="J47" s="69"/>
      <c r="K47" s="70"/>
      <c r="L47" s="22">
        <v>2.2547999999999999</v>
      </c>
      <c r="M47" s="41">
        <v>0.65580000000000005</v>
      </c>
      <c r="N47" s="21"/>
      <c r="O47" s="22">
        <v>1.2475799999999999</v>
      </c>
      <c r="P47" s="41">
        <v>0.36020000000000002</v>
      </c>
      <c r="Q47" s="12"/>
    </row>
    <row r="48" spans="1:17" ht="15.75" hidden="1" thickBot="1">
      <c r="A48" s="15" t="s">
        <v>64</v>
      </c>
      <c r="B48" s="21"/>
      <c r="C48" s="4">
        <v>36</v>
      </c>
      <c r="D48" s="12"/>
      <c r="E48" s="67"/>
      <c r="F48" s="68"/>
      <c r="G48" s="12"/>
      <c r="H48" s="19"/>
      <c r="I48" s="42"/>
      <c r="J48" s="67"/>
      <c r="K48" s="68"/>
      <c r="L48" s="19"/>
      <c r="M48" s="42"/>
      <c r="N48" s="12"/>
      <c r="O48" s="19"/>
      <c r="P48" s="42"/>
      <c r="Q48" s="12"/>
    </row>
    <row r="49" spans="1:17" ht="63" customHeight="1" thickBot="1">
      <c r="A49" s="5">
        <v>13</v>
      </c>
      <c r="B49" s="6" t="s">
        <v>35</v>
      </c>
      <c r="C49" s="4">
        <v>31</v>
      </c>
      <c r="D49" s="12"/>
      <c r="E49" s="67"/>
      <c r="F49" s="68"/>
      <c r="G49" s="12"/>
      <c r="H49" s="22">
        <f>H50+H51</f>
        <v>0.30279</v>
      </c>
      <c r="I49" s="41">
        <f>I50+I51</f>
        <v>8.3900000000000002E-2</v>
      </c>
      <c r="J49" s="69"/>
      <c r="K49" s="70"/>
      <c r="L49" s="22">
        <f>SUM(L50:L51)</f>
        <v>0.96518000000000004</v>
      </c>
      <c r="M49" s="41">
        <f>SUM(M50:M51)</f>
        <v>0.28070000000000001</v>
      </c>
      <c r="N49" s="21"/>
      <c r="O49" s="22">
        <f>SUM(O50:O51)</f>
        <v>0.30279</v>
      </c>
      <c r="P49" s="41">
        <f>SUM(P50:P51)</f>
        <v>8.7400000000000005E-2</v>
      </c>
      <c r="Q49" s="12"/>
    </row>
    <row r="50" spans="1:17" ht="15.75" thickBot="1">
      <c r="A50" s="15" t="s">
        <v>65</v>
      </c>
      <c r="B50" s="21" t="s">
        <v>83</v>
      </c>
      <c r="C50" s="4">
        <v>32</v>
      </c>
      <c r="D50" s="12"/>
      <c r="E50" s="67"/>
      <c r="F50" s="68"/>
      <c r="G50" s="12"/>
      <c r="H50" s="22">
        <v>1.8429999999999998E-2</v>
      </c>
      <c r="I50" s="41">
        <v>5.1000000000000004E-3</v>
      </c>
      <c r="J50" s="69"/>
      <c r="K50" s="70"/>
      <c r="L50" s="22">
        <v>4.8149999999999998E-2</v>
      </c>
      <c r="M50" s="41">
        <v>1.4E-2</v>
      </c>
      <c r="N50" s="21"/>
      <c r="O50" s="22">
        <v>1.8429999999999998E-2</v>
      </c>
      <c r="P50" s="41">
        <v>5.3E-3</v>
      </c>
      <c r="Q50" s="12"/>
    </row>
    <row r="51" spans="1:17" ht="15.75" thickBot="1">
      <c r="A51" s="15" t="s">
        <v>84</v>
      </c>
      <c r="B51" s="21" t="s">
        <v>85</v>
      </c>
      <c r="C51" s="4">
        <v>33</v>
      </c>
      <c r="D51" s="12"/>
      <c r="E51" s="17"/>
      <c r="F51" s="18"/>
      <c r="G51" s="12"/>
      <c r="H51" s="22">
        <v>0.28436</v>
      </c>
      <c r="I51" s="41">
        <v>7.8799999999999995E-2</v>
      </c>
      <c r="J51" s="23"/>
      <c r="K51" s="24"/>
      <c r="L51" s="22">
        <v>0.91703000000000001</v>
      </c>
      <c r="M51" s="41">
        <v>0.26669999999999999</v>
      </c>
      <c r="N51" s="21"/>
      <c r="O51" s="22">
        <v>0.28436</v>
      </c>
      <c r="P51" s="41">
        <v>8.2100000000000006E-2</v>
      </c>
      <c r="Q51" s="12"/>
    </row>
    <row r="52" spans="1:17" ht="26.25" thickBot="1">
      <c r="A52" s="5">
        <v>14</v>
      </c>
      <c r="B52" s="6" t="s">
        <v>36</v>
      </c>
      <c r="C52" s="4">
        <v>34</v>
      </c>
      <c r="D52" s="12"/>
      <c r="E52" s="67"/>
      <c r="F52" s="68"/>
      <c r="G52" s="12"/>
      <c r="H52" s="22">
        <v>0.11412</v>
      </c>
      <c r="I52" s="41">
        <v>3.1600000000000003E-2</v>
      </c>
      <c r="J52" s="69"/>
      <c r="K52" s="70"/>
      <c r="L52" s="22">
        <v>7.0610000000000006E-2</v>
      </c>
      <c r="M52" s="41">
        <v>2.0500000000000001E-2</v>
      </c>
      <c r="N52" s="21"/>
      <c r="O52" s="22">
        <v>0.11412</v>
      </c>
      <c r="P52" s="41">
        <v>3.2899999999999999E-2</v>
      </c>
      <c r="Q52" s="12"/>
    </row>
    <row r="53" spans="1:17" ht="79.5" customHeight="1" thickBot="1">
      <c r="A53" s="5">
        <v>15</v>
      </c>
      <c r="B53" s="6" t="s">
        <v>108</v>
      </c>
      <c r="C53" s="4">
        <v>35</v>
      </c>
      <c r="D53" s="12"/>
      <c r="E53" s="67"/>
      <c r="F53" s="68"/>
      <c r="G53" s="12"/>
      <c r="H53" s="22">
        <v>1.0518700000000001</v>
      </c>
      <c r="I53" s="41">
        <v>0.29139999999999999</v>
      </c>
      <c r="J53" s="69"/>
      <c r="K53" s="70"/>
      <c r="L53" s="22">
        <v>0.76849000000000001</v>
      </c>
      <c r="M53" s="41">
        <v>0.2235</v>
      </c>
      <c r="N53" s="21"/>
      <c r="O53" s="22">
        <v>1.0518000000000001</v>
      </c>
      <c r="P53" s="41">
        <v>0.30370000000000003</v>
      </c>
      <c r="Q53" s="12"/>
    </row>
    <row r="54" spans="1:17" ht="79.5" hidden="1" customHeight="1" thickBot="1">
      <c r="A54" s="15" t="s">
        <v>66</v>
      </c>
      <c r="B54" s="6" t="s">
        <v>37</v>
      </c>
      <c r="C54" s="4">
        <v>41</v>
      </c>
      <c r="D54" s="12"/>
      <c r="E54" s="67"/>
      <c r="F54" s="68"/>
      <c r="G54" s="12"/>
      <c r="H54" s="22"/>
      <c r="I54" s="41"/>
      <c r="J54" s="69"/>
      <c r="K54" s="70"/>
      <c r="L54" s="22"/>
      <c r="M54" s="41"/>
      <c r="N54" s="21"/>
      <c r="O54" s="22"/>
      <c r="P54" s="41"/>
      <c r="Q54" s="12"/>
    </row>
    <row r="55" spans="1:17" ht="79.5" hidden="1" customHeight="1" thickBot="1">
      <c r="A55" s="15" t="s">
        <v>67</v>
      </c>
      <c r="B55" s="6" t="s">
        <v>38</v>
      </c>
      <c r="C55" s="4">
        <v>42</v>
      </c>
      <c r="D55" s="12"/>
      <c r="E55" s="67"/>
      <c r="F55" s="68"/>
      <c r="G55" s="12"/>
      <c r="H55" s="22"/>
      <c r="I55" s="41"/>
      <c r="J55" s="69"/>
      <c r="K55" s="70"/>
      <c r="L55" s="22"/>
      <c r="M55" s="41"/>
      <c r="N55" s="21"/>
      <c r="O55" s="22"/>
      <c r="P55" s="41"/>
      <c r="Q55" s="12"/>
    </row>
    <row r="56" spans="1:17" ht="79.5" hidden="1" customHeight="1" thickBot="1">
      <c r="A56" s="15" t="s">
        <v>68</v>
      </c>
      <c r="B56" s="6" t="s">
        <v>39</v>
      </c>
      <c r="C56" s="4">
        <v>43</v>
      </c>
      <c r="D56" s="12"/>
      <c r="E56" s="67"/>
      <c r="F56" s="68"/>
      <c r="G56" s="12"/>
      <c r="H56" s="22"/>
      <c r="I56" s="41"/>
      <c r="J56" s="69"/>
      <c r="K56" s="70"/>
      <c r="L56" s="22"/>
      <c r="M56" s="41"/>
      <c r="N56" s="21"/>
      <c r="O56" s="22"/>
      <c r="P56" s="41"/>
      <c r="Q56" s="12"/>
    </row>
    <row r="57" spans="1:17" ht="79.5" hidden="1" customHeight="1" thickBot="1">
      <c r="A57" s="15" t="s">
        <v>69</v>
      </c>
      <c r="B57" s="12"/>
      <c r="C57" s="4">
        <v>44</v>
      </c>
      <c r="D57" s="12"/>
      <c r="E57" s="67"/>
      <c r="F57" s="68"/>
      <c r="G57" s="12"/>
      <c r="H57" s="22"/>
      <c r="I57" s="41"/>
      <c r="J57" s="69"/>
      <c r="K57" s="70"/>
      <c r="L57" s="22"/>
      <c r="M57" s="41"/>
      <c r="N57" s="21"/>
      <c r="O57" s="22"/>
      <c r="P57" s="41"/>
      <c r="Q57" s="12"/>
    </row>
    <row r="58" spans="1:17" ht="79.5" hidden="1" customHeight="1" thickBot="1">
      <c r="A58" s="15" t="s">
        <v>70</v>
      </c>
      <c r="B58" s="12"/>
      <c r="C58" s="4">
        <v>45</v>
      </c>
      <c r="D58" s="12"/>
      <c r="E58" s="67"/>
      <c r="F58" s="68"/>
      <c r="G58" s="12"/>
      <c r="H58" s="22"/>
      <c r="I58" s="41"/>
      <c r="J58" s="69"/>
      <c r="K58" s="70"/>
      <c r="L58" s="22"/>
      <c r="M58" s="41"/>
      <c r="N58" s="21"/>
      <c r="O58" s="22"/>
      <c r="P58" s="41"/>
      <c r="Q58" s="12"/>
    </row>
    <row r="59" spans="1:17" ht="79.5" customHeight="1" thickBot="1">
      <c r="A59" s="5">
        <v>16</v>
      </c>
      <c r="B59" s="6" t="s">
        <v>40</v>
      </c>
      <c r="C59" s="4">
        <v>36</v>
      </c>
      <c r="D59" s="12"/>
      <c r="E59" s="67"/>
      <c r="F59" s="68"/>
      <c r="G59" s="12"/>
      <c r="H59" s="22">
        <f>SUM(H60:H63)</f>
        <v>1.7684900000000001</v>
      </c>
      <c r="I59" s="41">
        <f>I60+I61+I63+I62</f>
        <v>0.48999999999999994</v>
      </c>
      <c r="J59" s="69"/>
      <c r="K59" s="70"/>
      <c r="L59" s="22">
        <f>SUM(L60:L63)</f>
        <v>0.61600999999999995</v>
      </c>
      <c r="M59" s="41">
        <f>SUM(M60:M63)</f>
        <v>0.1792</v>
      </c>
      <c r="N59" s="21"/>
      <c r="O59" s="22">
        <f>SUM(O60:O63)</f>
        <v>1.7684900000000001</v>
      </c>
      <c r="P59" s="41">
        <f>SUM(P60:P63)</f>
        <v>0.51060000000000005</v>
      </c>
      <c r="Q59" s="12"/>
    </row>
    <row r="60" spans="1:17" ht="15.75" thickBot="1">
      <c r="A60" s="15" t="s">
        <v>71</v>
      </c>
      <c r="B60" s="6" t="s">
        <v>74</v>
      </c>
      <c r="C60" s="4">
        <v>37</v>
      </c>
      <c r="D60" s="12"/>
      <c r="E60" s="17"/>
      <c r="F60" s="18"/>
      <c r="G60" s="12"/>
      <c r="H60" s="22">
        <v>1.09727</v>
      </c>
      <c r="I60" s="41">
        <v>0.30399999999999999</v>
      </c>
      <c r="J60" s="23"/>
      <c r="K60" s="24"/>
      <c r="L60" s="22">
        <v>0.55966000000000005</v>
      </c>
      <c r="M60" s="41">
        <v>0.1628</v>
      </c>
      <c r="N60" s="21"/>
      <c r="O60" s="22">
        <v>1.09727</v>
      </c>
      <c r="P60" s="41">
        <v>0.31680000000000003</v>
      </c>
      <c r="Q60" s="12"/>
    </row>
    <row r="61" spans="1:17" ht="15.75" thickBot="1">
      <c r="A61" s="15" t="s">
        <v>72</v>
      </c>
      <c r="B61" s="21" t="s">
        <v>96</v>
      </c>
      <c r="C61" s="4">
        <v>38</v>
      </c>
      <c r="D61" s="12"/>
      <c r="E61" s="67"/>
      <c r="F61" s="68"/>
      <c r="G61" s="12"/>
      <c r="H61" s="22">
        <v>0.11898</v>
      </c>
      <c r="I61" s="41">
        <v>3.3000000000000002E-2</v>
      </c>
      <c r="J61" s="69"/>
      <c r="K61" s="70"/>
      <c r="L61" s="22">
        <v>4.9399999999999999E-3</v>
      </c>
      <c r="M61" s="41">
        <v>1.4E-3</v>
      </c>
      <c r="N61" s="21"/>
      <c r="O61" s="22">
        <v>0.11898</v>
      </c>
      <c r="P61" s="41">
        <v>3.4299999999999997E-2</v>
      </c>
      <c r="Q61" s="12"/>
    </row>
    <row r="62" spans="1:17" ht="15.75" thickBot="1">
      <c r="A62" s="15" t="s">
        <v>82</v>
      </c>
      <c r="B62" s="21" t="s">
        <v>99</v>
      </c>
      <c r="C62" s="4">
        <v>39</v>
      </c>
      <c r="D62" s="12"/>
      <c r="E62" s="28"/>
      <c r="F62" s="29"/>
      <c r="G62" s="12"/>
      <c r="H62" s="22">
        <v>6.7049999999999998E-2</v>
      </c>
      <c r="I62" s="41">
        <v>1.8599999999999998E-2</v>
      </c>
      <c r="J62" s="30"/>
      <c r="K62" s="31"/>
      <c r="L62" s="22">
        <v>2.5899999999999999E-3</v>
      </c>
      <c r="M62" s="41">
        <v>8.0000000000000004E-4</v>
      </c>
      <c r="N62" s="21"/>
      <c r="O62" s="22">
        <v>6.7049999999999998E-2</v>
      </c>
      <c r="P62" s="41">
        <v>1.9400000000000001E-2</v>
      </c>
      <c r="Q62" s="12"/>
    </row>
    <row r="63" spans="1:17" ht="15.75" thickBot="1">
      <c r="A63" s="15" t="s">
        <v>107</v>
      </c>
      <c r="B63" s="21" t="s">
        <v>81</v>
      </c>
      <c r="C63" s="4">
        <v>40</v>
      </c>
      <c r="D63" s="12"/>
      <c r="E63" s="67"/>
      <c r="F63" s="68"/>
      <c r="G63" s="12"/>
      <c r="H63" s="22">
        <v>0.48519000000000001</v>
      </c>
      <c r="I63" s="41">
        <v>0.13439999999999999</v>
      </c>
      <c r="J63" s="69"/>
      <c r="K63" s="70"/>
      <c r="L63" s="22">
        <v>4.8820000000000002E-2</v>
      </c>
      <c r="M63" s="41">
        <v>1.4200000000000001E-2</v>
      </c>
      <c r="N63" s="21"/>
      <c r="O63" s="22">
        <v>0.48519000000000001</v>
      </c>
      <c r="P63" s="41">
        <v>0.1401</v>
      </c>
      <c r="Q63" s="12"/>
    </row>
    <row r="64" spans="1:17" ht="15.75" customHeight="1">
      <c r="A64" s="76" t="s">
        <v>86</v>
      </c>
      <c r="B64" s="76"/>
      <c r="C64" s="76"/>
      <c r="D64" s="76"/>
      <c r="E64" s="76"/>
      <c r="F64" s="76" t="s">
        <v>42</v>
      </c>
      <c r="G64" s="76"/>
      <c r="H64" s="76"/>
      <c r="I64" s="76"/>
      <c r="J64" s="76"/>
      <c r="K64" s="76" t="s">
        <v>87</v>
      </c>
      <c r="L64" s="76"/>
      <c r="M64" s="76"/>
      <c r="N64" s="76"/>
      <c r="O64" s="76"/>
      <c r="P64" s="76"/>
      <c r="Q64" s="76"/>
    </row>
    <row r="65" spans="1:17">
      <c r="A65" s="77" t="s">
        <v>41</v>
      </c>
      <c r="B65" s="77"/>
      <c r="C65" s="77"/>
      <c r="D65" s="77"/>
      <c r="E65" s="77"/>
      <c r="F65" s="77" t="s">
        <v>43</v>
      </c>
      <c r="G65" s="77"/>
      <c r="H65" s="77"/>
      <c r="I65" s="77"/>
      <c r="J65" s="77"/>
      <c r="K65" s="77" t="s">
        <v>44</v>
      </c>
      <c r="L65" s="77"/>
      <c r="M65" s="77"/>
      <c r="N65" s="77"/>
      <c r="O65" s="77"/>
      <c r="P65" s="77"/>
      <c r="Q65" s="77"/>
    </row>
    <row r="66" spans="1:17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</row>
    <row r="67" spans="1:17" ht="15.75">
      <c r="A67" s="7"/>
    </row>
    <row r="68" spans="1:17">
      <c r="A68" s="73" t="s">
        <v>45</v>
      </c>
      <c r="B68" s="75"/>
    </row>
    <row r="69" spans="1:17" ht="46.5" customHeight="1">
      <c r="A69" s="8" t="s">
        <v>46</v>
      </c>
      <c r="B69" s="73" t="s">
        <v>47</v>
      </c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</row>
    <row r="70" spans="1:17">
      <c r="A70" s="9"/>
    </row>
  </sheetData>
  <mergeCells count="114">
    <mergeCell ref="E58:F58"/>
    <mergeCell ref="J58:K58"/>
    <mergeCell ref="E59:F59"/>
    <mergeCell ref="J59:K59"/>
    <mergeCell ref="E61:F61"/>
    <mergeCell ref="J61:K61"/>
    <mergeCell ref="E55:F55"/>
    <mergeCell ref="J55:K55"/>
    <mergeCell ref="E56:F56"/>
    <mergeCell ref="J56:K56"/>
    <mergeCell ref="E57:F57"/>
    <mergeCell ref="J57:K57"/>
    <mergeCell ref="B69:P69"/>
    <mergeCell ref="A68:B68"/>
    <mergeCell ref="E63:F63"/>
    <mergeCell ref="J63:K63"/>
    <mergeCell ref="A64:E64"/>
    <mergeCell ref="A65:E65"/>
    <mergeCell ref="F64:J64"/>
    <mergeCell ref="F65:J65"/>
    <mergeCell ref="K64:Q64"/>
    <mergeCell ref="K65:Q65"/>
    <mergeCell ref="E52:F52"/>
    <mergeCell ref="J52:K52"/>
    <mergeCell ref="E53:F53"/>
    <mergeCell ref="J53:K53"/>
    <mergeCell ref="E54:F54"/>
    <mergeCell ref="J54:K54"/>
    <mergeCell ref="E48:F48"/>
    <mergeCell ref="J48:K48"/>
    <mergeCell ref="E49:F49"/>
    <mergeCell ref="J49:K49"/>
    <mergeCell ref="E50:F50"/>
    <mergeCell ref="J50:K50"/>
    <mergeCell ref="E45:F45"/>
    <mergeCell ref="J45:K45"/>
    <mergeCell ref="E46:F46"/>
    <mergeCell ref="J46:K46"/>
    <mergeCell ref="E47:F47"/>
    <mergeCell ref="J47:K47"/>
    <mergeCell ref="E42:F42"/>
    <mergeCell ref="J42:K42"/>
    <mergeCell ref="E43:F43"/>
    <mergeCell ref="J43:K43"/>
    <mergeCell ref="E44:F44"/>
    <mergeCell ref="J44:K44"/>
    <mergeCell ref="E38:F38"/>
    <mergeCell ref="J38:K38"/>
    <mergeCell ref="E40:F40"/>
    <mergeCell ref="J40:K40"/>
    <mergeCell ref="E41:F41"/>
    <mergeCell ref="J41:K41"/>
    <mergeCell ref="E32:F32"/>
    <mergeCell ref="J32:K32"/>
    <mergeCell ref="E33:F33"/>
    <mergeCell ref="J33:K33"/>
    <mergeCell ref="E34:F34"/>
    <mergeCell ref="J34:K34"/>
    <mergeCell ref="E29:F29"/>
    <mergeCell ref="J29:K29"/>
    <mergeCell ref="E30:F30"/>
    <mergeCell ref="J30:K30"/>
    <mergeCell ref="E31:F31"/>
    <mergeCell ref="J31:K31"/>
    <mergeCell ref="E26:F26"/>
    <mergeCell ref="J26:K26"/>
    <mergeCell ref="E27:F27"/>
    <mergeCell ref="J27:K27"/>
    <mergeCell ref="E28:F28"/>
    <mergeCell ref="J28:K28"/>
    <mergeCell ref="E23:F23"/>
    <mergeCell ref="J23:K23"/>
    <mergeCell ref="E24:F24"/>
    <mergeCell ref="J24:K24"/>
    <mergeCell ref="E25:F25"/>
    <mergeCell ref="J25:K25"/>
    <mergeCell ref="E20:F20"/>
    <mergeCell ref="J20:K20"/>
    <mergeCell ref="E21:F21"/>
    <mergeCell ref="J21:K21"/>
    <mergeCell ref="E22:F22"/>
    <mergeCell ref="J22:K22"/>
    <mergeCell ref="E17:F17"/>
    <mergeCell ref="J17:K17"/>
    <mergeCell ref="E18:F18"/>
    <mergeCell ref="E19:F19"/>
    <mergeCell ref="J19:K19"/>
    <mergeCell ref="E14:F14"/>
    <mergeCell ref="J14:K14"/>
    <mergeCell ref="E15:F15"/>
    <mergeCell ref="J15:K15"/>
    <mergeCell ref="E16:F16"/>
    <mergeCell ref="E11:F11"/>
    <mergeCell ref="J11:K11"/>
    <mergeCell ref="E12:F12"/>
    <mergeCell ref="J12:K12"/>
    <mergeCell ref="E13:F13"/>
    <mergeCell ref="E8:F8"/>
    <mergeCell ref="J8:K8"/>
    <mergeCell ref="E9:F9"/>
    <mergeCell ref="J9:K9"/>
    <mergeCell ref="E10:F10"/>
    <mergeCell ref="J10:K10"/>
    <mergeCell ref="I1:P2"/>
    <mergeCell ref="B5:B7"/>
    <mergeCell ref="C5:C7"/>
    <mergeCell ref="D5:K5"/>
    <mergeCell ref="L5:N6"/>
    <mergeCell ref="O5:Q6"/>
    <mergeCell ref="D6:G6"/>
    <mergeCell ref="H6:K6"/>
    <mergeCell ref="E7:F7"/>
    <mergeCell ref="J7:K7"/>
    <mergeCell ref="A4:P4"/>
  </mergeCells>
  <hyperlinks>
    <hyperlink ref="B17" r:id="rId1" display="https://zakon.rada.gov.ua/laws/show/254%D0%BA/96-%D0%B2%D1%80"/>
  </hyperlinks>
  <pageMargins left="1.1023622047244095" right="0.70866141732283472" top="0.74803149606299213" bottom="0.74803149606299213" header="0.31496062992125984" footer="0.31496062992125984"/>
  <pageSetup paperSize="9" scale="85" orientation="portrait" r:id="rId2"/>
  <rowBreaks count="1" manualBreakCount="1">
    <brk id="17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70"/>
  <sheetViews>
    <sheetView view="pageBreakPreview" topLeftCell="A7" zoomScale="86" zoomScaleNormal="118" zoomScaleSheetLayoutView="86" workbookViewId="0">
      <selection activeCell="P37" sqref="P37"/>
    </sheetView>
  </sheetViews>
  <sheetFormatPr defaultRowHeight="15"/>
  <cols>
    <col min="2" max="2" width="23.5703125" customWidth="1"/>
    <col min="3" max="3" width="6.140625" customWidth="1"/>
    <col min="4" max="7" width="0" hidden="1" customWidth="1"/>
    <col min="8" max="8" width="11.42578125" customWidth="1"/>
    <col min="10" max="11" width="0" hidden="1" customWidth="1"/>
    <col min="14" max="14" width="0" hidden="1" customWidth="1"/>
    <col min="17" max="17" width="0" hidden="1" customWidth="1"/>
  </cols>
  <sheetData>
    <row r="1" spans="1:17" ht="15.75">
      <c r="A1" s="16"/>
      <c r="I1" s="46" t="s">
        <v>73</v>
      </c>
      <c r="J1" s="46"/>
      <c r="K1" s="46"/>
      <c r="L1" s="46"/>
      <c r="M1" s="46"/>
      <c r="N1" s="46"/>
      <c r="O1" s="46"/>
      <c r="P1" s="47"/>
    </row>
    <row r="2" spans="1:17" ht="96" customHeight="1">
      <c r="A2" s="16"/>
      <c r="I2" s="46"/>
      <c r="J2" s="46"/>
      <c r="K2" s="46"/>
      <c r="L2" s="46"/>
      <c r="M2" s="46"/>
      <c r="N2" s="46"/>
      <c r="O2" s="46"/>
      <c r="P2" s="47"/>
    </row>
    <row r="3" spans="1:17" ht="18.75">
      <c r="A3" s="1"/>
    </row>
    <row r="4" spans="1:17" ht="43.5" customHeight="1" thickBot="1">
      <c r="A4" s="64" t="s">
        <v>109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6"/>
      <c r="P4" s="66"/>
      <c r="Q4" s="10"/>
    </row>
    <row r="5" spans="1:17" ht="16.5" thickBot="1">
      <c r="A5" s="25" t="s">
        <v>0</v>
      </c>
      <c r="B5" s="48" t="s">
        <v>2</v>
      </c>
      <c r="C5" s="48" t="s">
        <v>3</v>
      </c>
      <c r="D5" s="51" t="s">
        <v>4</v>
      </c>
      <c r="E5" s="52"/>
      <c r="F5" s="52"/>
      <c r="G5" s="52"/>
      <c r="H5" s="52"/>
      <c r="I5" s="52"/>
      <c r="J5" s="52"/>
      <c r="K5" s="53"/>
      <c r="L5" s="54" t="s">
        <v>5</v>
      </c>
      <c r="M5" s="55"/>
      <c r="N5" s="55"/>
      <c r="O5" s="58" t="s">
        <v>92</v>
      </c>
      <c r="P5" s="59"/>
      <c r="Q5" s="60"/>
    </row>
    <row r="6" spans="1:17" ht="55.5" customHeight="1" thickBot="1">
      <c r="A6" s="26" t="s">
        <v>1</v>
      </c>
      <c r="B6" s="49"/>
      <c r="C6" s="49"/>
      <c r="D6" s="51" t="s">
        <v>6</v>
      </c>
      <c r="E6" s="52"/>
      <c r="F6" s="52"/>
      <c r="G6" s="53"/>
      <c r="H6" s="51" t="s">
        <v>91</v>
      </c>
      <c r="I6" s="52"/>
      <c r="J6" s="52"/>
      <c r="K6" s="53"/>
      <c r="L6" s="56"/>
      <c r="M6" s="57"/>
      <c r="N6" s="57"/>
      <c r="O6" s="61"/>
      <c r="P6" s="62"/>
      <c r="Q6" s="63"/>
    </row>
    <row r="7" spans="1:17" ht="26.25" thickBot="1">
      <c r="A7" s="11"/>
      <c r="B7" s="50"/>
      <c r="C7" s="50"/>
      <c r="D7" s="4" t="s">
        <v>7</v>
      </c>
      <c r="E7" s="51" t="s">
        <v>8</v>
      </c>
      <c r="F7" s="53"/>
      <c r="G7" s="4" t="s">
        <v>9</v>
      </c>
      <c r="H7" s="4" t="s">
        <v>7</v>
      </c>
      <c r="I7" s="4" t="s">
        <v>8</v>
      </c>
      <c r="J7" s="51" t="s">
        <v>9</v>
      </c>
      <c r="K7" s="53"/>
      <c r="L7" s="4" t="s">
        <v>7</v>
      </c>
      <c r="M7" s="4" t="s">
        <v>8</v>
      </c>
      <c r="N7" s="4" t="s">
        <v>9</v>
      </c>
      <c r="O7" s="4" t="s">
        <v>7</v>
      </c>
      <c r="P7" s="4" t="s">
        <v>8</v>
      </c>
      <c r="Q7" s="4" t="s">
        <v>9</v>
      </c>
    </row>
    <row r="8" spans="1:17" ht="15.75" thickBot="1">
      <c r="A8" s="27" t="s">
        <v>10</v>
      </c>
      <c r="B8" s="4" t="s">
        <v>11</v>
      </c>
      <c r="C8" s="4" t="s">
        <v>12</v>
      </c>
      <c r="D8" s="4">
        <v>1</v>
      </c>
      <c r="E8" s="51">
        <v>2</v>
      </c>
      <c r="F8" s="53"/>
      <c r="G8" s="4">
        <v>3</v>
      </c>
      <c r="H8" s="4">
        <v>4</v>
      </c>
      <c r="I8" s="4">
        <v>5</v>
      </c>
      <c r="J8" s="51">
        <v>6</v>
      </c>
      <c r="K8" s="53"/>
      <c r="L8" s="4">
        <v>7</v>
      </c>
      <c r="M8" s="4">
        <v>8</v>
      </c>
      <c r="N8" s="4">
        <v>9</v>
      </c>
      <c r="O8" s="4">
        <v>10</v>
      </c>
      <c r="P8" s="4">
        <v>11</v>
      </c>
      <c r="Q8" s="4">
        <v>12</v>
      </c>
    </row>
    <row r="9" spans="1:17" ht="68.25" customHeight="1" thickBot="1">
      <c r="A9" s="11"/>
      <c r="B9" s="45" t="s">
        <v>13</v>
      </c>
      <c r="C9" s="4">
        <v>1</v>
      </c>
      <c r="D9" s="12"/>
      <c r="E9" s="67"/>
      <c r="F9" s="68"/>
      <c r="G9" s="12"/>
      <c r="H9" s="43">
        <f>H10+H11+H12+H13+H14+H15+H16+H17+H18+H31+H40+H46+H49+H52+H53+H59</f>
        <v>270.33813199999997</v>
      </c>
      <c r="I9" s="43">
        <f>I10+I11+I12+I13+I14+I15+I16+I17+I18+I31+I40+I46+I49+I52+I53+I59</f>
        <v>9.0373000000000001</v>
      </c>
      <c r="J9" s="71"/>
      <c r="K9" s="72"/>
      <c r="L9" s="43">
        <f>L10+L11+L12+L13+L14+L15+L16+L17+L18+L31+L40+L46+L49+L52+L53+L59</f>
        <v>245.37262000000001</v>
      </c>
      <c r="M9" s="43">
        <f>M10+M11+M12+M13+M14+M15+M16+M17+M18+M31+M40+M46+M49+M52+M53+M59</f>
        <v>9.1024999999999991</v>
      </c>
      <c r="N9" s="44">
        <f>N10+N11+N12+N13+N14+N15+N16+N17+N18+N31+N40+N46+N49+N52+N53+N59</f>
        <v>0</v>
      </c>
      <c r="O9" s="43">
        <f>O10+O11+O12+O13+O14+O15+O16+O17+O18+O31+O40+O46+O49+O52+O53+O59</f>
        <v>379.83729999999997</v>
      </c>
      <c r="P9" s="43">
        <f>P10+P11+P12+P13+P14+P15+P16+P17+P18+P31+P40+P46+P49+P52+P53+P59</f>
        <v>13.737100000000003</v>
      </c>
      <c r="Q9" s="12"/>
    </row>
    <row r="10" spans="1:17" ht="79.5" customHeight="1" thickBot="1">
      <c r="A10" s="27">
        <v>1</v>
      </c>
      <c r="B10" s="6" t="s">
        <v>14</v>
      </c>
      <c r="C10" s="4">
        <v>2</v>
      </c>
      <c r="D10" s="12"/>
      <c r="E10" s="67"/>
      <c r="F10" s="68"/>
      <c r="G10" s="12"/>
      <c r="H10" s="22">
        <v>198.75478000000001</v>
      </c>
      <c r="I10" s="41">
        <v>6.6441999999999997</v>
      </c>
      <c r="J10" s="69"/>
      <c r="K10" s="70"/>
      <c r="L10" s="22">
        <v>185.07252</v>
      </c>
      <c r="M10" s="41">
        <v>6.8657000000000004</v>
      </c>
      <c r="N10" s="21"/>
      <c r="O10" s="22">
        <v>288.25436000000002</v>
      </c>
      <c r="P10" s="41">
        <v>10.4251</v>
      </c>
      <c r="Q10" s="12"/>
    </row>
    <row r="11" spans="1:17" ht="69" customHeight="1" thickBot="1">
      <c r="A11" s="27">
        <v>2</v>
      </c>
      <c r="B11" s="6" t="s">
        <v>15</v>
      </c>
      <c r="C11" s="4">
        <v>3</v>
      </c>
      <c r="D11" s="12"/>
      <c r="E11" s="67"/>
      <c r="F11" s="68"/>
      <c r="G11" s="12"/>
      <c r="H11" s="22">
        <v>43.412790000000001</v>
      </c>
      <c r="I11" s="41">
        <v>1.4513</v>
      </c>
      <c r="J11" s="69"/>
      <c r="K11" s="70"/>
      <c r="L11" s="22">
        <v>40.715949999999999</v>
      </c>
      <c r="M11" s="41">
        <v>1.5105</v>
      </c>
      <c r="N11" s="21"/>
      <c r="O11" s="22">
        <v>63.415959999999998</v>
      </c>
      <c r="P11" s="41">
        <v>2.2934999999999999</v>
      </c>
      <c r="Q11" s="12"/>
    </row>
    <row r="12" spans="1:17" ht="32.25" customHeight="1" thickBot="1">
      <c r="A12" s="27">
        <v>3</v>
      </c>
      <c r="B12" s="6" t="s">
        <v>16</v>
      </c>
      <c r="C12" s="4">
        <v>4</v>
      </c>
      <c r="D12" s="12"/>
      <c r="E12" s="67"/>
      <c r="F12" s="68"/>
      <c r="G12" s="12"/>
      <c r="H12" s="22">
        <v>0.17527999999999999</v>
      </c>
      <c r="I12" s="41">
        <v>5.8999999999999999E-3</v>
      </c>
      <c r="J12" s="69"/>
      <c r="K12" s="70"/>
      <c r="L12" s="22">
        <v>0.17926</v>
      </c>
      <c r="M12" s="41">
        <v>6.7000000000000002E-3</v>
      </c>
      <c r="N12" s="21"/>
      <c r="O12" s="22">
        <v>0.17527999999999999</v>
      </c>
      <c r="P12" s="41">
        <v>6.3E-3</v>
      </c>
      <c r="Q12" s="12"/>
    </row>
    <row r="13" spans="1:17" ht="57" customHeight="1" thickBot="1">
      <c r="A13" s="27">
        <v>4</v>
      </c>
      <c r="B13" s="6" t="s">
        <v>17</v>
      </c>
      <c r="C13" s="4">
        <v>5</v>
      </c>
      <c r="D13" s="12"/>
      <c r="E13" s="67"/>
      <c r="F13" s="68"/>
      <c r="G13" s="12"/>
      <c r="H13" s="22">
        <v>1.00312</v>
      </c>
      <c r="I13" s="41">
        <v>3.3500000000000002E-2</v>
      </c>
      <c r="J13" s="30"/>
      <c r="K13" s="31"/>
      <c r="L13" s="22">
        <v>0.09</v>
      </c>
      <c r="M13" s="41">
        <v>3.3E-3</v>
      </c>
      <c r="N13" s="21"/>
      <c r="O13" s="22">
        <v>1.00312</v>
      </c>
      <c r="P13" s="41">
        <v>3.6299999999999999E-2</v>
      </c>
      <c r="Q13" s="12"/>
    </row>
    <row r="14" spans="1:17" ht="59.25" customHeight="1" thickBot="1">
      <c r="A14" s="27">
        <v>5</v>
      </c>
      <c r="B14" s="6" t="s">
        <v>18</v>
      </c>
      <c r="C14" s="4">
        <v>6</v>
      </c>
      <c r="D14" s="12"/>
      <c r="E14" s="67"/>
      <c r="F14" s="68"/>
      <c r="G14" s="12"/>
      <c r="H14" s="22">
        <v>0.13316</v>
      </c>
      <c r="I14" s="41">
        <v>4.4999999999999997E-3</v>
      </c>
      <c r="J14" s="69"/>
      <c r="K14" s="70"/>
      <c r="L14" s="22">
        <v>6.7970000000000003E-2</v>
      </c>
      <c r="M14" s="41">
        <v>2.5000000000000001E-3</v>
      </c>
      <c r="N14" s="21"/>
      <c r="O14" s="22">
        <v>0.13316</v>
      </c>
      <c r="P14" s="41">
        <v>4.7999999999999996E-3</v>
      </c>
      <c r="Q14" s="12"/>
    </row>
    <row r="15" spans="1:17" ht="42" customHeight="1" thickBot="1">
      <c r="A15" s="27">
        <v>6</v>
      </c>
      <c r="B15" s="6" t="s">
        <v>19</v>
      </c>
      <c r="C15" s="4">
        <v>7</v>
      </c>
      <c r="D15" s="12"/>
      <c r="E15" s="67"/>
      <c r="F15" s="68"/>
      <c r="G15" s="12"/>
      <c r="H15" s="22">
        <v>0.85521000000000003</v>
      </c>
      <c r="I15" s="41">
        <v>2.86E-2</v>
      </c>
      <c r="J15" s="30"/>
      <c r="K15" s="31"/>
      <c r="L15" s="22">
        <v>0.38081999999999999</v>
      </c>
      <c r="M15" s="41">
        <v>1.41E-2</v>
      </c>
      <c r="N15" s="21"/>
      <c r="O15" s="22">
        <v>0.85521000000000003</v>
      </c>
      <c r="P15" s="41">
        <v>3.09E-2</v>
      </c>
      <c r="Q15" s="12"/>
    </row>
    <row r="16" spans="1:17" ht="63" customHeight="1" thickBot="1">
      <c r="A16" s="27">
        <v>7</v>
      </c>
      <c r="B16" s="6" t="s">
        <v>20</v>
      </c>
      <c r="C16" s="4">
        <v>8</v>
      </c>
      <c r="D16" s="12"/>
      <c r="E16" s="67"/>
      <c r="F16" s="68"/>
      <c r="G16" s="12"/>
      <c r="H16" s="22">
        <v>1.4081600000000001</v>
      </c>
      <c r="I16" s="41">
        <v>4.7100000000000003E-2</v>
      </c>
      <c r="J16" s="30"/>
      <c r="K16" s="31"/>
      <c r="L16" s="22">
        <v>0.35015000000000002</v>
      </c>
      <c r="M16" s="41">
        <v>1.2999999999999999E-2</v>
      </c>
      <c r="N16" s="21"/>
      <c r="O16" s="22">
        <v>1.4081399999999999</v>
      </c>
      <c r="P16" s="41">
        <v>5.0900000000000001E-2</v>
      </c>
      <c r="Q16" s="12"/>
    </row>
    <row r="17" spans="1:17" ht="77.25" thickBot="1">
      <c r="A17" s="27">
        <v>8</v>
      </c>
      <c r="B17" s="20" t="s">
        <v>90</v>
      </c>
      <c r="C17" s="4">
        <v>9</v>
      </c>
      <c r="D17" s="12"/>
      <c r="E17" s="67"/>
      <c r="F17" s="68"/>
      <c r="G17" s="12"/>
      <c r="H17" s="22">
        <v>4.5428499999999996</v>
      </c>
      <c r="I17" s="41">
        <v>0.15190000000000001</v>
      </c>
      <c r="J17" s="69"/>
      <c r="K17" s="70"/>
      <c r="L17" s="22">
        <v>3.4050500000000001</v>
      </c>
      <c r="M17" s="41">
        <v>0.1263</v>
      </c>
      <c r="N17" s="21"/>
      <c r="O17" s="22">
        <v>4.5428499999999996</v>
      </c>
      <c r="P17" s="41">
        <v>0.1643</v>
      </c>
      <c r="Q17" s="12"/>
    </row>
    <row r="18" spans="1:17" ht="96.75" customHeight="1" thickBot="1">
      <c r="A18" s="27">
        <v>9</v>
      </c>
      <c r="B18" s="6" t="s">
        <v>21</v>
      </c>
      <c r="C18" s="4">
        <v>10</v>
      </c>
      <c r="D18" s="12"/>
      <c r="E18" s="67"/>
      <c r="F18" s="68"/>
      <c r="G18" s="12"/>
      <c r="H18" s="22">
        <f>SUM(H19:H22)</f>
        <v>7.4533300000000002</v>
      </c>
      <c r="I18" s="41">
        <f>I19+I20+I21+I22</f>
        <v>0.24920000000000003</v>
      </c>
      <c r="J18" s="22">
        <f t="shared" ref="J18:K18" si="0">J19+J20+J21+J22</f>
        <v>0</v>
      </c>
      <c r="K18" s="22">
        <f t="shared" si="0"/>
        <v>0</v>
      </c>
      <c r="L18" s="22">
        <f>SUM(L19:L22)</f>
        <v>2.7907200000000003</v>
      </c>
      <c r="M18" s="41">
        <f t="shared" ref="M18:P18" si="1">SUM(M19:M22)</f>
        <v>0.10350000000000001</v>
      </c>
      <c r="N18" s="22">
        <f t="shared" si="1"/>
        <v>0</v>
      </c>
      <c r="O18" s="22">
        <f t="shared" si="1"/>
        <v>7.4533999999999994</v>
      </c>
      <c r="P18" s="41">
        <f t="shared" si="1"/>
        <v>0.26950000000000002</v>
      </c>
      <c r="Q18" s="12"/>
    </row>
    <row r="19" spans="1:17" ht="26.25" thickBot="1">
      <c r="A19" s="14" t="s">
        <v>48</v>
      </c>
      <c r="B19" s="6" t="s">
        <v>95</v>
      </c>
      <c r="C19" s="4">
        <v>11</v>
      </c>
      <c r="D19" s="12"/>
      <c r="E19" s="67"/>
      <c r="F19" s="68"/>
      <c r="G19" s="12"/>
      <c r="H19" s="22">
        <v>0.14316999999999999</v>
      </c>
      <c r="I19" s="41">
        <v>4.7999999999999996E-3</v>
      </c>
      <c r="J19" s="69"/>
      <c r="K19" s="70"/>
      <c r="L19" s="22">
        <v>0.55259999999999998</v>
      </c>
      <c r="M19" s="41">
        <v>2.0500000000000001E-2</v>
      </c>
      <c r="N19" s="21"/>
      <c r="O19" s="22">
        <v>0.14316999999999999</v>
      </c>
      <c r="P19" s="41">
        <v>5.1999999999999998E-3</v>
      </c>
      <c r="Q19" s="12"/>
    </row>
    <row r="20" spans="1:17" ht="26.25" thickBot="1">
      <c r="A20" s="14" t="s">
        <v>49</v>
      </c>
      <c r="B20" s="6" t="s">
        <v>98</v>
      </c>
      <c r="C20" s="4">
        <v>12</v>
      </c>
      <c r="D20" s="12"/>
      <c r="E20" s="67"/>
      <c r="F20" s="68"/>
      <c r="G20" s="12"/>
      <c r="H20" s="22">
        <v>2.1324900000000002</v>
      </c>
      <c r="I20" s="41">
        <v>7.1300000000000002E-2</v>
      </c>
      <c r="J20" s="69"/>
      <c r="K20" s="70"/>
      <c r="L20" s="22"/>
      <c r="M20" s="41"/>
      <c r="N20" s="21"/>
      <c r="O20" s="22">
        <v>2.1324900000000002</v>
      </c>
      <c r="P20" s="41">
        <v>7.7100000000000002E-2</v>
      </c>
      <c r="Q20" s="12"/>
    </row>
    <row r="21" spans="1:17" ht="26.25" hidden="1" thickBot="1">
      <c r="A21" s="14" t="s">
        <v>50</v>
      </c>
      <c r="B21" s="6" t="s">
        <v>22</v>
      </c>
      <c r="C21" s="4">
        <v>13</v>
      </c>
      <c r="D21" s="12"/>
      <c r="E21" s="67"/>
      <c r="F21" s="68"/>
      <c r="G21" s="12"/>
      <c r="H21" s="19"/>
      <c r="I21" s="42"/>
      <c r="J21" s="67"/>
      <c r="K21" s="68"/>
      <c r="L21" s="19"/>
      <c r="M21" s="42"/>
      <c r="N21" s="12"/>
      <c r="O21" s="19"/>
      <c r="P21" s="42"/>
      <c r="Q21" s="12"/>
    </row>
    <row r="22" spans="1:17" ht="60" customHeight="1" thickBot="1">
      <c r="A22" s="14" t="s">
        <v>51</v>
      </c>
      <c r="B22" s="6" t="s">
        <v>23</v>
      </c>
      <c r="C22" s="4">
        <v>13</v>
      </c>
      <c r="D22" s="12"/>
      <c r="E22" s="67"/>
      <c r="F22" s="68"/>
      <c r="G22" s="12"/>
      <c r="H22" s="22">
        <f>SUM(H23:H28)</f>
        <v>5.17767</v>
      </c>
      <c r="I22" s="41">
        <f>SUM(I23:I28)</f>
        <v>0.17310000000000003</v>
      </c>
      <c r="J22" s="69"/>
      <c r="K22" s="70"/>
      <c r="L22" s="22">
        <f>SUM(L23:L28)</f>
        <v>2.2381200000000003</v>
      </c>
      <c r="M22" s="41">
        <f>SUM(M23:M28)</f>
        <v>8.3000000000000004E-2</v>
      </c>
      <c r="N22" s="22"/>
      <c r="O22" s="22">
        <f>SUM(O23:O28)</f>
        <v>5.1777399999999991</v>
      </c>
      <c r="P22" s="41">
        <f>SUM(P23:P28)</f>
        <v>0.18720000000000001</v>
      </c>
      <c r="Q22" s="12"/>
    </row>
    <row r="23" spans="1:17" ht="15.75" thickBot="1">
      <c r="A23" s="14" t="s">
        <v>52</v>
      </c>
      <c r="B23" s="6" t="s">
        <v>76</v>
      </c>
      <c r="C23" s="4">
        <v>14</v>
      </c>
      <c r="D23" s="12"/>
      <c r="E23" s="67"/>
      <c r="F23" s="68"/>
      <c r="G23" s="12"/>
      <c r="H23" s="22">
        <v>2.1200800000000002</v>
      </c>
      <c r="I23" s="41">
        <v>7.0900000000000005E-2</v>
      </c>
      <c r="J23" s="69"/>
      <c r="K23" s="70"/>
      <c r="L23" s="22">
        <v>0.18026</v>
      </c>
      <c r="M23" s="41">
        <v>6.7000000000000002E-3</v>
      </c>
      <c r="N23" s="21"/>
      <c r="O23" s="22">
        <v>2.1200800000000002</v>
      </c>
      <c r="P23" s="41">
        <v>7.6700000000000004E-2</v>
      </c>
      <c r="Q23" s="12"/>
    </row>
    <row r="24" spans="1:17" ht="15.75" thickBot="1">
      <c r="A24" s="14" t="s">
        <v>53</v>
      </c>
      <c r="B24" s="6" t="s">
        <v>88</v>
      </c>
      <c r="C24" s="4">
        <v>15</v>
      </c>
      <c r="D24" s="12"/>
      <c r="E24" s="67"/>
      <c r="F24" s="68"/>
      <c r="G24" s="12"/>
      <c r="H24" s="22">
        <v>2.5796999999999999</v>
      </c>
      <c r="I24" s="41">
        <v>8.6199999999999999E-2</v>
      </c>
      <c r="J24" s="69"/>
      <c r="K24" s="70"/>
      <c r="L24" s="22">
        <v>1.6798900000000001</v>
      </c>
      <c r="M24" s="41">
        <v>6.2300000000000001E-2</v>
      </c>
      <c r="N24" s="21"/>
      <c r="O24" s="22">
        <v>2.5797699999999999</v>
      </c>
      <c r="P24" s="41">
        <v>9.3299999999999994E-2</v>
      </c>
      <c r="Q24" s="12"/>
    </row>
    <row r="25" spans="1:17" ht="26.25" thickBot="1">
      <c r="A25" s="14" t="s">
        <v>54</v>
      </c>
      <c r="B25" s="6" t="s">
        <v>93</v>
      </c>
      <c r="C25" s="4">
        <v>16</v>
      </c>
      <c r="D25" s="12"/>
      <c r="E25" s="67"/>
      <c r="F25" s="68"/>
      <c r="G25" s="12"/>
      <c r="H25" s="22">
        <v>1.188E-2</v>
      </c>
      <c r="I25" s="41">
        <v>4.0000000000000002E-4</v>
      </c>
      <c r="J25" s="69"/>
      <c r="K25" s="70"/>
      <c r="L25" s="22"/>
      <c r="M25" s="41"/>
      <c r="N25" s="21"/>
      <c r="O25" s="22">
        <v>1.188E-2</v>
      </c>
      <c r="P25" s="41">
        <v>4.0000000000000002E-4</v>
      </c>
      <c r="Q25" s="12"/>
    </row>
    <row r="26" spans="1:17" ht="15.75" thickBot="1">
      <c r="A26" s="14" t="s">
        <v>55</v>
      </c>
      <c r="B26" s="6" t="s">
        <v>94</v>
      </c>
      <c r="C26" s="4">
        <v>17</v>
      </c>
      <c r="D26" s="12"/>
      <c r="E26" s="67"/>
      <c r="F26" s="68"/>
      <c r="G26" s="12"/>
      <c r="H26" s="22">
        <v>1.976E-2</v>
      </c>
      <c r="I26" s="41">
        <v>6.9999999999999999E-4</v>
      </c>
      <c r="J26" s="69"/>
      <c r="K26" s="70"/>
      <c r="L26" s="22"/>
      <c r="M26" s="41"/>
      <c r="N26" s="21"/>
      <c r="O26" s="22">
        <v>1.976E-2</v>
      </c>
      <c r="P26" s="41">
        <v>6.9999999999999999E-4</v>
      </c>
      <c r="Q26" s="12"/>
    </row>
    <row r="27" spans="1:17" ht="15.75" hidden="1" thickBot="1">
      <c r="A27" s="14" t="s">
        <v>56</v>
      </c>
      <c r="B27" s="6" t="s">
        <v>24</v>
      </c>
      <c r="C27" s="4">
        <v>19</v>
      </c>
      <c r="D27" s="12"/>
      <c r="E27" s="67"/>
      <c r="F27" s="68"/>
      <c r="G27" s="12"/>
      <c r="H27" s="22"/>
      <c r="I27" s="41"/>
      <c r="J27" s="69"/>
      <c r="K27" s="70"/>
      <c r="L27" s="22"/>
      <c r="M27" s="41"/>
      <c r="N27" s="21"/>
      <c r="O27" s="22"/>
      <c r="P27" s="41"/>
      <c r="Q27" s="12"/>
    </row>
    <row r="28" spans="1:17" ht="15.75" thickBot="1">
      <c r="A28" s="14" t="s">
        <v>56</v>
      </c>
      <c r="B28" s="6" t="s">
        <v>25</v>
      </c>
      <c r="C28" s="4">
        <v>18</v>
      </c>
      <c r="D28" s="12"/>
      <c r="E28" s="67"/>
      <c r="F28" s="68"/>
      <c r="G28" s="12"/>
      <c r="H28" s="22">
        <v>0.44624999999999998</v>
      </c>
      <c r="I28" s="41">
        <v>1.49E-2</v>
      </c>
      <c r="J28" s="69"/>
      <c r="K28" s="70"/>
      <c r="L28" s="22">
        <v>0.37796999999999997</v>
      </c>
      <c r="M28" s="41">
        <v>1.4E-2</v>
      </c>
      <c r="N28" s="21"/>
      <c r="O28" s="22">
        <v>0.44624999999999998</v>
      </c>
      <c r="P28" s="41">
        <v>1.61E-2</v>
      </c>
      <c r="Q28" s="12"/>
    </row>
    <row r="29" spans="1:17" ht="15.75" hidden="1" thickBot="1">
      <c r="A29" s="14" t="s">
        <v>57</v>
      </c>
      <c r="B29" s="6" t="s">
        <v>26</v>
      </c>
      <c r="C29" s="4">
        <v>21</v>
      </c>
      <c r="D29" s="12"/>
      <c r="E29" s="67"/>
      <c r="F29" s="68"/>
      <c r="G29" s="12"/>
      <c r="H29" s="22"/>
      <c r="I29" s="41"/>
      <c r="J29" s="69"/>
      <c r="K29" s="70"/>
      <c r="L29" s="22"/>
      <c r="M29" s="41"/>
      <c r="N29" s="21"/>
      <c r="O29" s="22"/>
      <c r="P29" s="41"/>
      <c r="Q29" s="12"/>
    </row>
    <row r="30" spans="1:17" ht="15.75" hidden="1" thickBot="1">
      <c r="A30" s="14"/>
      <c r="B30" s="21"/>
      <c r="C30" s="4">
        <v>22</v>
      </c>
      <c r="D30" s="12"/>
      <c r="E30" s="67"/>
      <c r="F30" s="68"/>
      <c r="G30" s="12"/>
      <c r="H30" s="22"/>
      <c r="I30" s="41"/>
      <c r="J30" s="69"/>
      <c r="K30" s="70"/>
      <c r="L30" s="22"/>
      <c r="M30" s="41"/>
      <c r="N30" s="21"/>
      <c r="O30" s="22"/>
      <c r="P30" s="41"/>
      <c r="Q30" s="12"/>
    </row>
    <row r="31" spans="1:17" ht="26.25" thickBot="1">
      <c r="A31" s="14">
        <v>10</v>
      </c>
      <c r="B31" s="6" t="s">
        <v>27</v>
      </c>
      <c r="C31" s="4">
        <v>19</v>
      </c>
      <c r="D31" s="12"/>
      <c r="E31" s="67"/>
      <c r="F31" s="68"/>
      <c r="G31" s="12"/>
      <c r="H31" s="22">
        <f>SUM(H32:H39)</f>
        <v>1.2293619999999998</v>
      </c>
      <c r="I31" s="41">
        <f>SUM(I32:I39)</f>
        <v>4.0899999999999999E-2</v>
      </c>
      <c r="J31" s="69"/>
      <c r="K31" s="70"/>
      <c r="L31" s="22">
        <f>SUM(L32:L39)</f>
        <v>4.3609999999999996E-2</v>
      </c>
      <c r="M31" s="41">
        <f>SUM(M32:M39)</f>
        <v>1.5999999999999999E-3</v>
      </c>
      <c r="N31" s="21">
        <f t="shared" ref="N31" si="2">SUM(N32:N38)</f>
        <v>0</v>
      </c>
      <c r="O31" s="22">
        <f>SUM(O32:O39)</f>
        <v>1.22573</v>
      </c>
      <c r="P31" s="41">
        <f>SUM(P32:P39)</f>
        <v>4.4299999999999999E-2</v>
      </c>
      <c r="Q31" s="12"/>
    </row>
    <row r="32" spans="1:17" ht="26.25" thickBot="1">
      <c r="A32" s="14" t="s">
        <v>58</v>
      </c>
      <c r="B32" s="6" t="s">
        <v>104</v>
      </c>
      <c r="C32" s="4">
        <v>20</v>
      </c>
      <c r="D32" s="12"/>
      <c r="E32" s="67"/>
      <c r="F32" s="68"/>
      <c r="G32" s="12"/>
      <c r="H32" s="22">
        <v>0.34882000000000002</v>
      </c>
      <c r="I32" s="41">
        <v>1.17E-2</v>
      </c>
      <c r="J32" s="69"/>
      <c r="K32" s="70"/>
      <c r="L32" s="22"/>
      <c r="M32" s="41"/>
      <c r="N32" s="21"/>
      <c r="O32" s="22">
        <v>0.34882000000000002</v>
      </c>
      <c r="P32" s="41">
        <v>1.26E-2</v>
      </c>
      <c r="Q32" s="12"/>
    </row>
    <row r="33" spans="1:17" ht="15.75" thickBot="1">
      <c r="A33" s="14" t="s">
        <v>59</v>
      </c>
      <c r="B33" s="6" t="s">
        <v>103</v>
      </c>
      <c r="C33" s="4">
        <v>21</v>
      </c>
      <c r="D33" s="12"/>
      <c r="E33" s="67"/>
      <c r="F33" s="68"/>
      <c r="G33" s="12"/>
      <c r="H33" s="22">
        <v>0.16954</v>
      </c>
      <c r="I33" s="41">
        <v>5.7000000000000002E-3</v>
      </c>
      <c r="J33" s="69"/>
      <c r="K33" s="70"/>
      <c r="L33" s="22">
        <v>6.0000000000000001E-3</v>
      </c>
      <c r="M33" s="41">
        <v>2.0000000000000001E-4</v>
      </c>
      <c r="N33" s="21"/>
      <c r="O33" s="22">
        <v>0.16954</v>
      </c>
      <c r="P33" s="41">
        <v>6.1000000000000004E-3</v>
      </c>
      <c r="Q33" s="12"/>
    </row>
    <row r="34" spans="1:17" ht="26.25" thickBot="1">
      <c r="A34" s="14" t="s">
        <v>60</v>
      </c>
      <c r="B34" s="6" t="s">
        <v>100</v>
      </c>
      <c r="C34" s="4">
        <v>22</v>
      </c>
      <c r="D34" s="12"/>
      <c r="E34" s="67"/>
      <c r="F34" s="68"/>
      <c r="G34" s="12"/>
      <c r="H34" s="22">
        <v>2.5152000000000001E-2</v>
      </c>
      <c r="I34" s="41">
        <v>6.9999999999999999E-4</v>
      </c>
      <c r="J34" s="69"/>
      <c r="K34" s="70"/>
      <c r="L34" s="22"/>
      <c r="M34" s="41"/>
      <c r="N34" s="21"/>
      <c r="O34" s="22">
        <v>2.1520000000000001E-2</v>
      </c>
      <c r="P34" s="41">
        <v>8.0000000000000004E-4</v>
      </c>
      <c r="Q34" s="12"/>
    </row>
    <row r="35" spans="1:17" ht="26.25" thickBot="1">
      <c r="A35" s="14" t="s">
        <v>61</v>
      </c>
      <c r="B35" s="6" t="s">
        <v>97</v>
      </c>
      <c r="C35" s="4">
        <v>23</v>
      </c>
      <c r="D35" s="12"/>
      <c r="E35" s="28"/>
      <c r="F35" s="29"/>
      <c r="G35" s="12"/>
      <c r="H35" s="22">
        <v>3.1379999999999998E-2</v>
      </c>
      <c r="I35" s="41">
        <v>1E-3</v>
      </c>
      <c r="J35" s="30"/>
      <c r="K35" s="31"/>
      <c r="L35" s="22">
        <v>1.235E-2</v>
      </c>
      <c r="M35" s="41">
        <v>5.0000000000000001E-4</v>
      </c>
      <c r="N35" s="21"/>
      <c r="O35" s="22">
        <v>3.1379999999999998E-2</v>
      </c>
      <c r="P35" s="41">
        <v>1.1000000000000001E-3</v>
      </c>
      <c r="Q35" s="12"/>
    </row>
    <row r="36" spans="1:17" ht="15.75" thickBot="1">
      <c r="A36" s="14" t="s">
        <v>62</v>
      </c>
      <c r="B36" s="6" t="s">
        <v>101</v>
      </c>
      <c r="C36" s="4">
        <v>24</v>
      </c>
      <c r="D36" s="12"/>
      <c r="E36" s="28"/>
      <c r="F36" s="29"/>
      <c r="G36" s="12"/>
      <c r="H36" s="22">
        <v>4.3189999999999999E-2</v>
      </c>
      <c r="I36" s="41">
        <v>1.4E-3</v>
      </c>
      <c r="J36" s="30"/>
      <c r="K36" s="31"/>
      <c r="L36" s="22"/>
      <c r="M36" s="41"/>
      <c r="N36" s="21"/>
      <c r="O36" s="22">
        <v>4.3189999999999999E-2</v>
      </c>
      <c r="P36" s="41">
        <v>1.6000000000000001E-3</v>
      </c>
      <c r="Q36" s="12"/>
    </row>
    <row r="37" spans="1:17" ht="15.75" thickBot="1">
      <c r="A37" s="14" t="s">
        <v>105</v>
      </c>
      <c r="B37" s="6" t="s">
        <v>102</v>
      </c>
      <c r="C37" s="4">
        <v>25</v>
      </c>
      <c r="D37" s="12"/>
      <c r="E37" s="28"/>
      <c r="F37" s="29"/>
      <c r="G37" s="12"/>
      <c r="H37" s="22">
        <v>0.58994999999999997</v>
      </c>
      <c r="I37" s="41">
        <v>1.9699999999999999E-2</v>
      </c>
      <c r="J37" s="30"/>
      <c r="K37" s="31"/>
      <c r="L37" s="22"/>
      <c r="M37" s="41"/>
      <c r="N37" s="21"/>
      <c r="O37" s="22">
        <v>0.58994999999999997</v>
      </c>
      <c r="P37" s="41">
        <v>2.1299999999999999E-2</v>
      </c>
      <c r="Q37" s="12"/>
    </row>
    <row r="38" spans="1:17" ht="15.75" thickBot="1">
      <c r="A38" s="14" t="s">
        <v>106</v>
      </c>
      <c r="B38" s="21" t="s">
        <v>80</v>
      </c>
      <c r="C38" s="4">
        <v>26</v>
      </c>
      <c r="D38" s="12"/>
      <c r="E38" s="67"/>
      <c r="F38" s="68"/>
      <c r="G38" s="12"/>
      <c r="H38" s="22">
        <v>2.1329999999999998E-2</v>
      </c>
      <c r="I38" s="41">
        <v>6.9999999999999999E-4</v>
      </c>
      <c r="J38" s="69"/>
      <c r="K38" s="70"/>
      <c r="L38" s="22">
        <v>2.5260000000000001E-2</v>
      </c>
      <c r="M38" s="41">
        <v>8.9999999999999998E-4</v>
      </c>
      <c r="N38" s="21"/>
      <c r="O38" s="22">
        <v>2.1329999999999998E-2</v>
      </c>
      <c r="P38" s="41">
        <v>8.0000000000000004E-4</v>
      </c>
      <c r="Q38" s="12"/>
    </row>
    <row r="39" spans="1:17" ht="15.75" hidden="1" thickBot="1">
      <c r="A39" s="14"/>
      <c r="B39" s="21"/>
      <c r="C39" s="4"/>
      <c r="D39" s="12"/>
      <c r="E39" s="28"/>
      <c r="F39" s="29"/>
      <c r="G39" s="12"/>
      <c r="H39" s="22"/>
      <c r="I39" s="41"/>
      <c r="J39" s="30"/>
      <c r="K39" s="31"/>
      <c r="L39" s="22"/>
      <c r="M39" s="41"/>
      <c r="N39" s="21"/>
      <c r="O39" s="22"/>
      <c r="P39" s="41"/>
      <c r="Q39" s="12"/>
    </row>
    <row r="40" spans="1:17" ht="39" thickBot="1">
      <c r="A40" s="14">
        <v>11</v>
      </c>
      <c r="B40" s="6" t="s">
        <v>28</v>
      </c>
      <c r="C40" s="4">
        <v>27</v>
      </c>
      <c r="D40" s="12"/>
      <c r="E40" s="67"/>
      <c r="F40" s="68"/>
      <c r="G40" s="12"/>
      <c r="H40" s="22">
        <f>H41+H42+H43</f>
        <v>0.78310000000000002</v>
      </c>
      <c r="I40" s="41">
        <f>I41+I42+I43</f>
        <v>2.6200000000000001E-2</v>
      </c>
      <c r="J40" s="69"/>
      <c r="K40" s="70"/>
      <c r="L40" s="22">
        <f>SUM(L41:L43)</f>
        <v>0.60116999999999998</v>
      </c>
      <c r="M40" s="41">
        <f>SUM(M41:M43)</f>
        <v>2.23E-2</v>
      </c>
      <c r="N40" s="21"/>
      <c r="O40" s="22">
        <f>SUM(O41:O43)</f>
        <v>0.78310000000000002</v>
      </c>
      <c r="P40" s="41">
        <f>SUM(P41:P43)</f>
        <v>2.8299999999999999E-2</v>
      </c>
      <c r="Q40" s="12"/>
    </row>
    <row r="41" spans="1:17" ht="15.75" hidden="1" thickBot="1">
      <c r="A41" s="15" t="s">
        <v>77</v>
      </c>
      <c r="B41" s="6" t="s">
        <v>29</v>
      </c>
      <c r="C41" s="4">
        <v>29</v>
      </c>
      <c r="D41" s="12"/>
      <c r="E41" s="67"/>
      <c r="F41" s="68"/>
      <c r="G41" s="12"/>
      <c r="H41" s="22"/>
      <c r="I41" s="41"/>
      <c r="J41" s="69"/>
      <c r="K41" s="70"/>
      <c r="L41" s="22"/>
      <c r="M41" s="41"/>
      <c r="N41" s="21"/>
      <c r="O41" s="22"/>
      <c r="P41" s="41"/>
      <c r="Q41" s="12"/>
    </row>
    <row r="42" spans="1:17" ht="15.75" hidden="1" thickBot="1">
      <c r="A42" s="15" t="s">
        <v>78</v>
      </c>
      <c r="B42" s="6" t="s">
        <v>30</v>
      </c>
      <c r="C42" s="4">
        <v>30</v>
      </c>
      <c r="D42" s="12"/>
      <c r="E42" s="67"/>
      <c r="F42" s="68"/>
      <c r="G42" s="12"/>
      <c r="H42" s="22"/>
      <c r="I42" s="41"/>
      <c r="J42" s="69"/>
      <c r="K42" s="70"/>
      <c r="L42" s="22"/>
      <c r="M42" s="41"/>
      <c r="N42" s="21"/>
      <c r="O42" s="22"/>
      <c r="P42" s="41"/>
      <c r="Q42" s="12"/>
    </row>
    <row r="43" spans="1:17" ht="15.75" thickBot="1">
      <c r="A43" s="15" t="s">
        <v>79</v>
      </c>
      <c r="B43" s="6" t="s">
        <v>75</v>
      </c>
      <c r="C43" s="4">
        <v>28</v>
      </c>
      <c r="D43" s="12"/>
      <c r="E43" s="67"/>
      <c r="F43" s="68"/>
      <c r="G43" s="12"/>
      <c r="H43" s="22">
        <v>0.78310000000000002</v>
      </c>
      <c r="I43" s="41">
        <v>2.6200000000000001E-2</v>
      </c>
      <c r="J43" s="69"/>
      <c r="K43" s="70"/>
      <c r="L43" s="22">
        <v>0.60116999999999998</v>
      </c>
      <c r="M43" s="41">
        <v>2.23E-2</v>
      </c>
      <c r="N43" s="21"/>
      <c r="O43" s="22">
        <v>0.78310000000000002</v>
      </c>
      <c r="P43" s="41">
        <v>2.8299999999999999E-2</v>
      </c>
      <c r="Q43" s="12"/>
    </row>
    <row r="44" spans="1:17" ht="15.75" hidden="1" thickBot="1">
      <c r="A44" s="15" t="s">
        <v>61</v>
      </c>
      <c r="B44" s="6" t="s">
        <v>31</v>
      </c>
      <c r="C44" s="4">
        <v>32</v>
      </c>
      <c r="D44" s="12"/>
      <c r="E44" s="67"/>
      <c r="F44" s="68"/>
      <c r="G44" s="12"/>
      <c r="H44" s="22"/>
      <c r="I44" s="41"/>
      <c r="J44" s="69"/>
      <c r="K44" s="70"/>
      <c r="L44" s="22"/>
      <c r="M44" s="41"/>
      <c r="N44" s="21"/>
      <c r="O44" s="22"/>
      <c r="P44" s="41"/>
      <c r="Q44" s="12"/>
    </row>
    <row r="45" spans="1:17" ht="15.75" hidden="1" thickBot="1">
      <c r="A45" s="15" t="s">
        <v>62</v>
      </c>
      <c r="B45" s="6" t="s">
        <v>32</v>
      </c>
      <c r="C45" s="4">
        <v>33</v>
      </c>
      <c r="D45" s="12"/>
      <c r="E45" s="67"/>
      <c r="F45" s="68"/>
      <c r="G45" s="12"/>
      <c r="H45" s="22"/>
      <c r="I45" s="41"/>
      <c r="J45" s="69"/>
      <c r="K45" s="70"/>
      <c r="L45" s="22"/>
      <c r="M45" s="41"/>
      <c r="N45" s="21"/>
      <c r="O45" s="22"/>
      <c r="P45" s="41"/>
      <c r="Q45" s="12"/>
    </row>
    <row r="46" spans="1:17" ht="26.25" thickBot="1">
      <c r="A46" s="27">
        <v>12</v>
      </c>
      <c r="B46" s="6" t="s">
        <v>33</v>
      </c>
      <c r="C46" s="4">
        <v>29</v>
      </c>
      <c r="D46" s="12"/>
      <c r="E46" s="67"/>
      <c r="F46" s="68"/>
      <c r="G46" s="12"/>
      <c r="H46" s="22">
        <f>H47</f>
        <v>2.9450599999999998</v>
      </c>
      <c r="I46" s="41">
        <f>I47</f>
        <v>9.8500000000000004E-2</v>
      </c>
      <c r="J46" s="69"/>
      <c r="K46" s="70"/>
      <c r="L46" s="22">
        <f>L47</f>
        <v>5.6369999999999996</v>
      </c>
      <c r="M46" s="41">
        <f>M47</f>
        <v>0.20910000000000001</v>
      </c>
      <c r="N46" s="21"/>
      <c r="O46" s="22">
        <f>O47</f>
        <v>2.9450599999999998</v>
      </c>
      <c r="P46" s="41">
        <f>P47</f>
        <v>0.1065</v>
      </c>
      <c r="Q46" s="12"/>
    </row>
    <row r="47" spans="1:17" ht="26.25" thickBot="1">
      <c r="A47" s="15" t="s">
        <v>63</v>
      </c>
      <c r="B47" s="6" t="s">
        <v>34</v>
      </c>
      <c r="C47" s="4">
        <v>30</v>
      </c>
      <c r="D47" s="12"/>
      <c r="E47" s="67"/>
      <c r="F47" s="68"/>
      <c r="G47" s="12"/>
      <c r="H47" s="22">
        <v>2.9450599999999998</v>
      </c>
      <c r="I47" s="41">
        <v>9.8500000000000004E-2</v>
      </c>
      <c r="J47" s="69"/>
      <c r="K47" s="70"/>
      <c r="L47" s="22">
        <v>5.6369999999999996</v>
      </c>
      <c r="M47" s="41">
        <v>0.20910000000000001</v>
      </c>
      <c r="N47" s="21"/>
      <c r="O47" s="22">
        <v>2.9450599999999998</v>
      </c>
      <c r="P47" s="41">
        <v>0.1065</v>
      </c>
      <c r="Q47" s="12"/>
    </row>
    <row r="48" spans="1:17" ht="15.75" hidden="1" thickBot="1">
      <c r="A48" s="15" t="s">
        <v>64</v>
      </c>
      <c r="B48" s="21"/>
      <c r="C48" s="4">
        <v>36</v>
      </c>
      <c r="D48" s="12"/>
      <c r="E48" s="67"/>
      <c r="F48" s="68"/>
      <c r="G48" s="12"/>
      <c r="H48" s="19"/>
      <c r="I48" s="42"/>
      <c r="J48" s="67"/>
      <c r="K48" s="68"/>
      <c r="L48" s="19"/>
      <c r="M48" s="42"/>
      <c r="N48" s="12"/>
      <c r="O48" s="19"/>
      <c r="P48" s="42"/>
      <c r="Q48" s="12"/>
    </row>
    <row r="49" spans="1:17" ht="63" customHeight="1" thickBot="1">
      <c r="A49" s="27">
        <v>13</v>
      </c>
      <c r="B49" s="6" t="s">
        <v>35</v>
      </c>
      <c r="C49" s="4">
        <v>31</v>
      </c>
      <c r="D49" s="12"/>
      <c r="E49" s="67"/>
      <c r="F49" s="68"/>
      <c r="G49" s="12"/>
      <c r="H49" s="22">
        <f>H50+H51</f>
        <v>0.71477000000000002</v>
      </c>
      <c r="I49" s="41">
        <f>I50+I51</f>
        <v>2.3900000000000001E-2</v>
      </c>
      <c r="J49" s="69"/>
      <c r="K49" s="70"/>
      <c r="L49" s="22">
        <f>SUM(L50:L51)</f>
        <v>2.41296</v>
      </c>
      <c r="M49" s="41">
        <f>SUM(M50:M51)</f>
        <v>8.950000000000001E-2</v>
      </c>
      <c r="N49" s="21"/>
      <c r="O49" s="22">
        <f>SUM(O50:O51)</f>
        <v>0.71477000000000002</v>
      </c>
      <c r="P49" s="41">
        <f>SUM(P50:P51)</f>
        <v>2.5899999999999999E-2</v>
      </c>
      <c r="Q49" s="12"/>
    </row>
    <row r="50" spans="1:17" ht="15.75" thickBot="1">
      <c r="A50" s="15" t="s">
        <v>65</v>
      </c>
      <c r="B50" s="21" t="s">
        <v>83</v>
      </c>
      <c r="C50" s="4">
        <v>32</v>
      </c>
      <c r="D50" s="12"/>
      <c r="E50" s="67"/>
      <c r="F50" s="68"/>
      <c r="G50" s="12"/>
      <c r="H50" s="22">
        <v>4.3499999999999997E-2</v>
      </c>
      <c r="I50" s="41">
        <v>1.5E-3</v>
      </c>
      <c r="J50" s="69"/>
      <c r="K50" s="70"/>
      <c r="L50" s="22">
        <v>0.12038</v>
      </c>
      <c r="M50" s="41">
        <v>4.4999999999999997E-3</v>
      </c>
      <c r="N50" s="21"/>
      <c r="O50" s="22">
        <v>4.3499999999999997E-2</v>
      </c>
      <c r="P50" s="41">
        <v>1.6000000000000001E-3</v>
      </c>
      <c r="Q50" s="12"/>
    </row>
    <row r="51" spans="1:17" ht="15.75" thickBot="1">
      <c r="A51" s="15" t="s">
        <v>84</v>
      </c>
      <c r="B51" s="21" t="s">
        <v>85</v>
      </c>
      <c r="C51" s="4">
        <v>33</v>
      </c>
      <c r="D51" s="12"/>
      <c r="E51" s="28"/>
      <c r="F51" s="29"/>
      <c r="G51" s="12"/>
      <c r="H51" s="22">
        <v>0.67127000000000003</v>
      </c>
      <c r="I51" s="41">
        <v>2.24E-2</v>
      </c>
      <c r="J51" s="30"/>
      <c r="K51" s="31"/>
      <c r="L51" s="22">
        <v>2.2925800000000001</v>
      </c>
      <c r="M51" s="41">
        <v>8.5000000000000006E-2</v>
      </c>
      <c r="N51" s="21"/>
      <c r="O51" s="22">
        <v>0.67127000000000003</v>
      </c>
      <c r="P51" s="41">
        <v>2.4299999999999999E-2</v>
      </c>
      <c r="Q51" s="12"/>
    </row>
    <row r="52" spans="1:17" ht="26.25" thickBot="1">
      <c r="A52" s="27">
        <v>14</v>
      </c>
      <c r="B52" s="6" t="s">
        <v>36</v>
      </c>
      <c r="C52" s="4">
        <v>34</v>
      </c>
      <c r="D52" s="12"/>
      <c r="E52" s="67"/>
      <c r="F52" s="68"/>
      <c r="G52" s="12"/>
      <c r="H52" s="22">
        <v>0.26939999999999997</v>
      </c>
      <c r="I52" s="41">
        <v>8.9999999999999993E-3</v>
      </c>
      <c r="J52" s="69"/>
      <c r="K52" s="70"/>
      <c r="L52" s="22">
        <v>0.17652999999999999</v>
      </c>
      <c r="M52" s="41">
        <v>6.4999999999999997E-3</v>
      </c>
      <c r="N52" s="21"/>
      <c r="O52" s="22">
        <v>0.26939999999999997</v>
      </c>
      <c r="P52" s="41">
        <v>9.7000000000000003E-3</v>
      </c>
      <c r="Q52" s="12"/>
    </row>
    <row r="53" spans="1:17" ht="79.5" customHeight="1" thickBot="1">
      <c r="A53" s="27">
        <v>15</v>
      </c>
      <c r="B53" s="6" t="s">
        <v>108</v>
      </c>
      <c r="C53" s="4">
        <v>35</v>
      </c>
      <c r="D53" s="12"/>
      <c r="E53" s="67"/>
      <c r="F53" s="68"/>
      <c r="G53" s="12"/>
      <c r="H53" s="22">
        <v>2.4830700000000001</v>
      </c>
      <c r="I53" s="41">
        <v>8.3000000000000004E-2</v>
      </c>
      <c r="J53" s="69"/>
      <c r="K53" s="70"/>
      <c r="L53" s="22">
        <v>1.92123</v>
      </c>
      <c r="M53" s="41">
        <v>7.1300000000000002E-2</v>
      </c>
      <c r="N53" s="21"/>
      <c r="O53" s="22">
        <v>2.4830700000000001</v>
      </c>
      <c r="P53" s="41">
        <v>8.9800000000000005E-2</v>
      </c>
      <c r="Q53" s="12"/>
    </row>
    <row r="54" spans="1:17" ht="79.5" hidden="1" customHeight="1" thickBot="1">
      <c r="A54" s="15" t="s">
        <v>66</v>
      </c>
      <c r="B54" s="6" t="s">
        <v>37</v>
      </c>
      <c r="C54" s="4">
        <v>41</v>
      </c>
      <c r="D54" s="12"/>
      <c r="E54" s="67"/>
      <c r="F54" s="68"/>
      <c r="G54" s="12"/>
      <c r="H54" s="22"/>
      <c r="I54" s="41"/>
      <c r="J54" s="69"/>
      <c r="K54" s="70"/>
      <c r="L54" s="22"/>
      <c r="M54" s="41"/>
      <c r="N54" s="21"/>
      <c r="O54" s="22"/>
      <c r="P54" s="41"/>
      <c r="Q54" s="12"/>
    </row>
    <row r="55" spans="1:17" ht="79.5" hidden="1" customHeight="1" thickBot="1">
      <c r="A55" s="15" t="s">
        <v>67</v>
      </c>
      <c r="B55" s="6" t="s">
        <v>38</v>
      </c>
      <c r="C55" s="4">
        <v>42</v>
      </c>
      <c r="D55" s="12"/>
      <c r="E55" s="67"/>
      <c r="F55" s="68"/>
      <c r="G55" s="12"/>
      <c r="H55" s="22"/>
      <c r="I55" s="41"/>
      <c r="J55" s="69"/>
      <c r="K55" s="70"/>
      <c r="L55" s="22"/>
      <c r="M55" s="41"/>
      <c r="N55" s="21"/>
      <c r="O55" s="22"/>
      <c r="P55" s="41"/>
      <c r="Q55" s="12"/>
    </row>
    <row r="56" spans="1:17" ht="79.5" hidden="1" customHeight="1" thickBot="1">
      <c r="A56" s="15" t="s">
        <v>68</v>
      </c>
      <c r="B56" s="6" t="s">
        <v>39</v>
      </c>
      <c r="C56" s="4">
        <v>43</v>
      </c>
      <c r="D56" s="12"/>
      <c r="E56" s="67"/>
      <c r="F56" s="68"/>
      <c r="G56" s="12"/>
      <c r="H56" s="22"/>
      <c r="I56" s="41"/>
      <c r="J56" s="69"/>
      <c r="K56" s="70"/>
      <c r="L56" s="22"/>
      <c r="M56" s="41"/>
      <c r="N56" s="21"/>
      <c r="O56" s="22"/>
      <c r="P56" s="41"/>
      <c r="Q56" s="12"/>
    </row>
    <row r="57" spans="1:17" ht="79.5" hidden="1" customHeight="1" thickBot="1">
      <c r="A57" s="15" t="s">
        <v>69</v>
      </c>
      <c r="B57" s="12"/>
      <c r="C57" s="4">
        <v>44</v>
      </c>
      <c r="D57" s="12"/>
      <c r="E57" s="67"/>
      <c r="F57" s="68"/>
      <c r="G57" s="12"/>
      <c r="H57" s="22"/>
      <c r="I57" s="41"/>
      <c r="J57" s="69"/>
      <c r="K57" s="70"/>
      <c r="L57" s="22"/>
      <c r="M57" s="41"/>
      <c r="N57" s="21"/>
      <c r="O57" s="22"/>
      <c r="P57" s="41"/>
      <c r="Q57" s="12"/>
    </row>
    <row r="58" spans="1:17" ht="79.5" hidden="1" customHeight="1" thickBot="1">
      <c r="A58" s="15" t="s">
        <v>70</v>
      </c>
      <c r="B58" s="12"/>
      <c r="C58" s="4">
        <v>45</v>
      </c>
      <c r="D58" s="12"/>
      <c r="E58" s="67"/>
      <c r="F58" s="68"/>
      <c r="G58" s="12"/>
      <c r="H58" s="22"/>
      <c r="I58" s="41"/>
      <c r="J58" s="69"/>
      <c r="K58" s="70"/>
      <c r="L58" s="22"/>
      <c r="M58" s="41"/>
      <c r="N58" s="21"/>
      <c r="O58" s="22"/>
      <c r="P58" s="41"/>
      <c r="Q58" s="12"/>
    </row>
    <row r="59" spans="1:17" ht="79.5" customHeight="1" thickBot="1">
      <c r="A59" s="27">
        <v>16</v>
      </c>
      <c r="B59" s="6" t="s">
        <v>40</v>
      </c>
      <c r="C59" s="4">
        <v>36</v>
      </c>
      <c r="D59" s="12"/>
      <c r="E59" s="67"/>
      <c r="F59" s="68"/>
      <c r="G59" s="12"/>
      <c r="H59" s="22">
        <f>SUM(H60:H63)</f>
        <v>4.17469</v>
      </c>
      <c r="I59" s="41">
        <f>I60+I61+I63+I62</f>
        <v>0.1396</v>
      </c>
      <c r="J59" s="69"/>
      <c r="K59" s="70"/>
      <c r="L59" s="22">
        <f>SUM(L60:L63)</f>
        <v>1.5276799999999999</v>
      </c>
      <c r="M59" s="41">
        <f>SUM(M60:M63)</f>
        <v>5.6599999999999998E-2</v>
      </c>
      <c r="N59" s="21"/>
      <c r="O59" s="22">
        <f>SUM(O60:O63)</f>
        <v>4.17469</v>
      </c>
      <c r="P59" s="41">
        <f>SUM(P60:P63)</f>
        <v>0.151</v>
      </c>
      <c r="Q59" s="12"/>
    </row>
    <row r="60" spans="1:17" ht="15.75" thickBot="1">
      <c r="A60" s="15" t="s">
        <v>71</v>
      </c>
      <c r="B60" s="6" t="s">
        <v>74</v>
      </c>
      <c r="C60" s="4">
        <v>37</v>
      </c>
      <c r="D60" s="12"/>
      <c r="E60" s="28"/>
      <c r="F60" s="29"/>
      <c r="G60" s="12"/>
      <c r="H60" s="22">
        <v>2.59022</v>
      </c>
      <c r="I60" s="41">
        <v>8.6599999999999996E-2</v>
      </c>
      <c r="J60" s="30"/>
      <c r="K60" s="31"/>
      <c r="L60" s="22">
        <v>1.39916</v>
      </c>
      <c r="M60" s="41">
        <v>5.1900000000000002E-2</v>
      </c>
      <c r="N60" s="21"/>
      <c r="O60" s="22">
        <v>2.59022</v>
      </c>
      <c r="P60" s="41">
        <v>9.3700000000000006E-2</v>
      </c>
      <c r="Q60" s="12"/>
    </row>
    <row r="61" spans="1:17" ht="15.75" thickBot="1">
      <c r="A61" s="15" t="s">
        <v>72</v>
      </c>
      <c r="B61" s="21" t="s">
        <v>96</v>
      </c>
      <c r="C61" s="4">
        <v>38</v>
      </c>
      <c r="D61" s="12"/>
      <c r="E61" s="67"/>
      <c r="F61" s="68"/>
      <c r="G61" s="12"/>
      <c r="H61" s="22">
        <v>0.28086</v>
      </c>
      <c r="I61" s="41">
        <v>9.4000000000000004E-3</v>
      </c>
      <c r="J61" s="69"/>
      <c r="K61" s="70"/>
      <c r="L61" s="22"/>
      <c r="M61" s="41"/>
      <c r="N61" s="21"/>
      <c r="O61" s="22">
        <v>0.28086</v>
      </c>
      <c r="P61" s="41">
        <v>1.0200000000000001E-2</v>
      </c>
      <c r="Q61" s="12"/>
    </row>
    <row r="62" spans="1:17" ht="15.75" thickBot="1">
      <c r="A62" s="15" t="s">
        <v>82</v>
      </c>
      <c r="B62" s="21" t="s">
        <v>111</v>
      </c>
      <c r="C62" s="4">
        <v>39</v>
      </c>
      <c r="D62" s="12"/>
      <c r="E62" s="28"/>
      <c r="F62" s="29"/>
      <c r="G62" s="12"/>
      <c r="H62" s="22">
        <v>0.15826999999999999</v>
      </c>
      <c r="I62" s="41">
        <v>5.3E-3</v>
      </c>
      <c r="J62" s="30"/>
      <c r="K62" s="31"/>
      <c r="L62" s="22">
        <v>6.4799999999999996E-3</v>
      </c>
      <c r="M62" s="41">
        <v>2.0000000000000001E-4</v>
      </c>
      <c r="N62" s="21"/>
      <c r="O62" s="22">
        <v>0.15826999999999999</v>
      </c>
      <c r="P62" s="41">
        <v>5.7000000000000002E-3</v>
      </c>
      <c r="Q62" s="12"/>
    </row>
    <row r="63" spans="1:17" ht="15.75" thickBot="1">
      <c r="A63" s="15" t="s">
        <v>107</v>
      </c>
      <c r="B63" s="21" t="s">
        <v>81</v>
      </c>
      <c r="C63" s="4">
        <v>40</v>
      </c>
      <c r="D63" s="12"/>
      <c r="E63" s="67"/>
      <c r="F63" s="68"/>
      <c r="G63" s="12"/>
      <c r="H63" s="22">
        <v>1.14534</v>
      </c>
      <c r="I63" s="41">
        <v>3.8300000000000001E-2</v>
      </c>
      <c r="J63" s="69"/>
      <c r="K63" s="70"/>
      <c r="L63" s="22">
        <v>0.12204</v>
      </c>
      <c r="M63" s="41">
        <v>4.4999999999999997E-3</v>
      </c>
      <c r="N63" s="21"/>
      <c r="O63" s="22">
        <v>1.14534</v>
      </c>
      <c r="P63" s="41">
        <v>4.1399999999999999E-2</v>
      </c>
      <c r="Q63" s="12"/>
    </row>
    <row r="64" spans="1:17" ht="15.75" customHeight="1">
      <c r="A64" s="76" t="s">
        <v>86</v>
      </c>
      <c r="B64" s="76"/>
      <c r="C64" s="76"/>
      <c r="D64" s="76"/>
      <c r="E64" s="76"/>
      <c r="F64" s="76" t="s">
        <v>42</v>
      </c>
      <c r="G64" s="76"/>
      <c r="H64" s="76"/>
      <c r="I64" s="76"/>
      <c r="J64" s="76"/>
      <c r="K64" s="76" t="s">
        <v>87</v>
      </c>
      <c r="L64" s="76"/>
      <c r="M64" s="76"/>
      <c r="N64" s="76"/>
      <c r="O64" s="76"/>
      <c r="P64" s="76"/>
      <c r="Q64" s="76"/>
    </row>
    <row r="65" spans="1:17">
      <c r="A65" s="77" t="s">
        <v>41</v>
      </c>
      <c r="B65" s="77"/>
      <c r="C65" s="77"/>
      <c r="D65" s="77"/>
      <c r="E65" s="77"/>
      <c r="F65" s="77" t="s">
        <v>43</v>
      </c>
      <c r="G65" s="77"/>
      <c r="H65" s="77"/>
      <c r="I65" s="77"/>
      <c r="J65" s="77"/>
      <c r="K65" s="77" t="s">
        <v>44</v>
      </c>
      <c r="L65" s="77"/>
      <c r="M65" s="77"/>
      <c r="N65" s="77"/>
      <c r="O65" s="77"/>
      <c r="P65" s="77"/>
      <c r="Q65" s="77"/>
    </row>
    <row r="66" spans="1:17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</row>
    <row r="67" spans="1:17" ht="15.75">
      <c r="A67" s="7"/>
    </row>
    <row r="68" spans="1:17">
      <c r="A68" s="73" t="s">
        <v>45</v>
      </c>
      <c r="B68" s="75"/>
    </row>
    <row r="69" spans="1:17" ht="46.5" customHeight="1">
      <c r="A69" s="32" t="s">
        <v>46</v>
      </c>
      <c r="B69" s="73" t="s">
        <v>47</v>
      </c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</row>
    <row r="70" spans="1:17">
      <c r="A70" s="9"/>
    </row>
  </sheetData>
  <mergeCells count="113">
    <mergeCell ref="J7:K7"/>
    <mergeCell ref="E8:F8"/>
    <mergeCell ref="J8:K8"/>
    <mergeCell ref="E9:F9"/>
    <mergeCell ref="J9:K9"/>
    <mergeCell ref="E10:F10"/>
    <mergeCell ref="J10:K10"/>
    <mergeCell ref="I1:P2"/>
    <mergeCell ref="A4:P4"/>
    <mergeCell ref="B5:B7"/>
    <mergeCell ref="C5:C7"/>
    <mergeCell ref="D5:K5"/>
    <mergeCell ref="L5:N6"/>
    <mergeCell ref="O5:Q6"/>
    <mergeCell ref="D6:G6"/>
    <mergeCell ref="H6:K6"/>
    <mergeCell ref="E7:F7"/>
    <mergeCell ref="E15:F15"/>
    <mergeCell ref="E16:F16"/>
    <mergeCell ref="E17:F17"/>
    <mergeCell ref="J17:K17"/>
    <mergeCell ref="E18:F18"/>
    <mergeCell ref="E11:F11"/>
    <mergeCell ref="J11:K11"/>
    <mergeCell ref="E12:F12"/>
    <mergeCell ref="J12:K12"/>
    <mergeCell ref="E13:F13"/>
    <mergeCell ref="E14:F14"/>
    <mergeCell ref="J14:K14"/>
    <mergeCell ref="E22:F22"/>
    <mergeCell ref="J22:K22"/>
    <mergeCell ref="E23:F23"/>
    <mergeCell ref="J23:K23"/>
    <mergeCell ref="E24:F24"/>
    <mergeCell ref="J24:K24"/>
    <mergeCell ref="E19:F19"/>
    <mergeCell ref="J19:K19"/>
    <mergeCell ref="E20:F20"/>
    <mergeCell ref="J20:K20"/>
    <mergeCell ref="E21:F21"/>
    <mergeCell ref="J21:K21"/>
    <mergeCell ref="E28:F28"/>
    <mergeCell ref="J28:K28"/>
    <mergeCell ref="E29:F29"/>
    <mergeCell ref="J29:K29"/>
    <mergeCell ref="E30:F30"/>
    <mergeCell ref="J30:K30"/>
    <mergeCell ref="E25:F25"/>
    <mergeCell ref="J25:K25"/>
    <mergeCell ref="E26:F26"/>
    <mergeCell ref="J26:K26"/>
    <mergeCell ref="E27:F27"/>
    <mergeCell ref="J27:K27"/>
    <mergeCell ref="E34:F34"/>
    <mergeCell ref="J34:K34"/>
    <mergeCell ref="E38:F38"/>
    <mergeCell ref="J38:K38"/>
    <mergeCell ref="E40:F40"/>
    <mergeCell ref="J40:K40"/>
    <mergeCell ref="E31:F31"/>
    <mergeCell ref="J31:K31"/>
    <mergeCell ref="E32:F32"/>
    <mergeCell ref="J32:K32"/>
    <mergeCell ref="E33:F33"/>
    <mergeCell ref="J33:K33"/>
    <mergeCell ref="E44:F44"/>
    <mergeCell ref="J44:K44"/>
    <mergeCell ref="E45:F45"/>
    <mergeCell ref="J45:K45"/>
    <mergeCell ref="E46:F46"/>
    <mergeCell ref="J46:K46"/>
    <mergeCell ref="E41:F41"/>
    <mergeCell ref="J41:K41"/>
    <mergeCell ref="E42:F42"/>
    <mergeCell ref="J42:K42"/>
    <mergeCell ref="E43:F43"/>
    <mergeCell ref="J43:K43"/>
    <mergeCell ref="E50:F50"/>
    <mergeCell ref="J50:K50"/>
    <mergeCell ref="E52:F52"/>
    <mergeCell ref="J52:K52"/>
    <mergeCell ref="E53:F53"/>
    <mergeCell ref="J53:K53"/>
    <mergeCell ref="E47:F47"/>
    <mergeCell ref="J47:K47"/>
    <mergeCell ref="E48:F48"/>
    <mergeCell ref="J48:K48"/>
    <mergeCell ref="E49:F49"/>
    <mergeCell ref="J49:K49"/>
    <mergeCell ref="E57:F57"/>
    <mergeCell ref="J57:K57"/>
    <mergeCell ref="E58:F58"/>
    <mergeCell ref="J58:K58"/>
    <mergeCell ref="E59:F59"/>
    <mergeCell ref="J59:K59"/>
    <mergeCell ref="E54:F54"/>
    <mergeCell ref="J54:K54"/>
    <mergeCell ref="E55:F55"/>
    <mergeCell ref="J55:K55"/>
    <mergeCell ref="E56:F56"/>
    <mergeCell ref="J56:K56"/>
    <mergeCell ref="A65:E65"/>
    <mergeCell ref="F65:J65"/>
    <mergeCell ref="K65:Q65"/>
    <mergeCell ref="A68:B68"/>
    <mergeCell ref="B69:P69"/>
    <mergeCell ref="E61:F61"/>
    <mergeCell ref="J61:K61"/>
    <mergeCell ref="E63:F63"/>
    <mergeCell ref="J63:K63"/>
    <mergeCell ref="A64:E64"/>
    <mergeCell ref="F64:J64"/>
    <mergeCell ref="K64:Q64"/>
  </mergeCells>
  <hyperlinks>
    <hyperlink ref="B17" r:id="rId1" display="https://zakon.rada.gov.ua/laws/show/254%D0%BA/96-%D0%B2%D1%80"/>
  </hyperlinks>
  <pageMargins left="1.1023622047244095" right="0.70866141732283472" top="0.74803149606299213" bottom="0.74803149606299213" header="0.31496062992125984" footer="0.31496062992125984"/>
  <pageSetup paperSize="9" scale="85" orientation="portrait" r:id="rId2"/>
  <rowBreaks count="1" manualBreakCount="1">
    <brk id="17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Q70"/>
  <sheetViews>
    <sheetView view="pageBreakPreview" topLeftCell="A4" zoomScale="86" zoomScaleNormal="118" zoomScaleSheetLayoutView="86" workbookViewId="0">
      <selection activeCell="P14" sqref="P14"/>
    </sheetView>
  </sheetViews>
  <sheetFormatPr defaultRowHeight="15"/>
  <cols>
    <col min="2" max="2" width="23.5703125" customWidth="1"/>
    <col min="3" max="3" width="6.140625" customWidth="1"/>
    <col min="4" max="7" width="0" hidden="1" customWidth="1"/>
    <col min="8" max="8" width="11.42578125" customWidth="1"/>
    <col min="10" max="11" width="0" hidden="1" customWidth="1"/>
    <col min="14" max="14" width="0" hidden="1" customWidth="1"/>
    <col min="17" max="17" width="0" hidden="1" customWidth="1"/>
  </cols>
  <sheetData>
    <row r="1" spans="1:17" ht="15.75">
      <c r="A1" s="16"/>
      <c r="I1" s="46" t="s">
        <v>73</v>
      </c>
      <c r="J1" s="46"/>
      <c r="K1" s="46"/>
      <c r="L1" s="46"/>
      <c r="M1" s="46"/>
      <c r="N1" s="46"/>
      <c r="O1" s="46"/>
      <c r="P1" s="47"/>
    </row>
    <row r="2" spans="1:17" ht="96" customHeight="1">
      <c r="A2" s="16"/>
      <c r="I2" s="46"/>
      <c r="J2" s="46"/>
      <c r="K2" s="46"/>
      <c r="L2" s="46"/>
      <c r="M2" s="46"/>
      <c r="N2" s="46"/>
      <c r="O2" s="46"/>
      <c r="P2" s="47"/>
    </row>
    <row r="3" spans="1:17" ht="18.75">
      <c r="A3" s="1"/>
    </row>
    <row r="4" spans="1:17" ht="58.5" customHeight="1" thickBot="1">
      <c r="A4" s="64" t="s">
        <v>112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6"/>
      <c r="P4" s="66"/>
      <c r="Q4" s="10"/>
    </row>
    <row r="5" spans="1:17" ht="16.5" thickBot="1">
      <c r="A5" s="25" t="s">
        <v>0</v>
      </c>
      <c r="B5" s="48" t="s">
        <v>2</v>
      </c>
      <c r="C5" s="48" t="s">
        <v>3</v>
      </c>
      <c r="D5" s="51" t="s">
        <v>4</v>
      </c>
      <c r="E5" s="52"/>
      <c r="F5" s="52"/>
      <c r="G5" s="52"/>
      <c r="H5" s="52"/>
      <c r="I5" s="52"/>
      <c r="J5" s="52"/>
      <c r="K5" s="53"/>
      <c r="L5" s="54" t="s">
        <v>5</v>
      </c>
      <c r="M5" s="55"/>
      <c r="N5" s="55"/>
      <c r="O5" s="58" t="s">
        <v>92</v>
      </c>
      <c r="P5" s="59"/>
      <c r="Q5" s="60"/>
    </row>
    <row r="6" spans="1:17" ht="55.5" customHeight="1" thickBot="1">
      <c r="A6" s="26" t="s">
        <v>1</v>
      </c>
      <c r="B6" s="49"/>
      <c r="C6" s="49"/>
      <c r="D6" s="51" t="s">
        <v>6</v>
      </c>
      <c r="E6" s="52"/>
      <c r="F6" s="52"/>
      <c r="G6" s="53"/>
      <c r="H6" s="51" t="s">
        <v>91</v>
      </c>
      <c r="I6" s="52"/>
      <c r="J6" s="52"/>
      <c r="K6" s="53"/>
      <c r="L6" s="56"/>
      <c r="M6" s="57"/>
      <c r="N6" s="57"/>
      <c r="O6" s="61"/>
      <c r="P6" s="62"/>
      <c r="Q6" s="63"/>
    </row>
    <row r="7" spans="1:17" ht="26.25" thickBot="1">
      <c r="A7" s="11"/>
      <c r="B7" s="50"/>
      <c r="C7" s="50"/>
      <c r="D7" s="4" t="s">
        <v>7</v>
      </c>
      <c r="E7" s="51" t="s">
        <v>8</v>
      </c>
      <c r="F7" s="53"/>
      <c r="G7" s="4" t="s">
        <v>9</v>
      </c>
      <c r="H7" s="4" t="s">
        <v>7</v>
      </c>
      <c r="I7" s="4" t="s">
        <v>8</v>
      </c>
      <c r="J7" s="51" t="s">
        <v>9</v>
      </c>
      <c r="K7" s="53"/>
      <c r="L7" s="4" t="s">
        <v>7</v>
      </c>
      <c r="M7" s="4" t="s">
        <v>8</v>
      </c>
      <c r="N7" s="4" t="s">
        <v>9</v>
      </c>
      <c r="O7" s="4" t="s">
        <v>7</v>
      </c>
      <c r="P7" s="4" t="s">
        <v>8</v>
      </c>
      <c r="Q7" s="4" t="s">
        <v>9</v>
      </c>
    </row>
    <row r="8" spans="1:17" ht="15.75" thickBot="1">
      <c r="A8" s="27" t="s">
        <v>10</v>
      </c>
      <c r="B8" s="4" t="s">
        <v>11</v>
      </c>
      <c r="C8" s="4" t="s">
        <v>12</v>
      </c>
      <c r="D8" s="4">
        <v>1</v>
      </c>
      <c r="E8" s="51">
        <v>2</v>
      </c>
      <c r="F8" s="53"/>
      <c r="G8" s="4">
        <v>3</v>
      </c>
      <c r="H8" s="4">
        <v>4</v>
      </c>
      <c r="I8" s="4">
        <v>5</v>
      </c>
      <c r="J8" s="51">
        <v>6</v>
      </c>
      <c r="K8" s="53"/>
      <c r="L8" s="4">
        <v>7</v>
      </c>
      <c r="M8" s="4">
        <v>8</v>
      </c>
      <c r="N8" s="4">
        <v>9</v>
      </c>
      <c r="O8" s="4">
        <v>10</v>
      </c>
      <c r="P8" s="4">
        <v>11</v>
      </c>
      <c r="Q8" s="4">
        <v>12</v>
      </c>
    </row>
    <row r="9" spans="1:17" ht="68.25" customHeight="1" thickBot="1">
      <c r="A9" s="11"/>
      <c r="B9" s="45" t="s">
        <v>13</v>
      </c>
      <c r="C9" s="4">
        <v>1</v>
      </c>
      <c r="D9" s="12"/>
      <c r="E9" s="67"/>
      <c r="F9" s="68"/>
      <c r="G9" s="12"/>
      <c r="H9" s="43">
        <f>H10+H11+H12+H13+H14+H15+H16+H17+H18+H31+H40+H46+H49+H52+H53+H59</f>
        <v>26.063410000000001</v>
      </c>
      <c r="I9" s="43">
        <f>I10+I11+I12+I13+I14+I15+I16+I17+I18+I31+I40+I46+I49+I52+I53+I59</f>
        <v>0.87109999999999987</v>
      </c>
      <c r="J9" s="71"/>
      <c r="K9" s="72"/>
      <c r="L9" s="43">
        <f>L10+L11+L12+L13+L14+L15+L16+L17+L18+L31+L40+L46+L49+L52+L53+L59</f>
        <v>33.109790000000004</v>
      </c>
      <c r="M9" s="43">
        <f>M10+M11+M12+M13+M14+M15+M16+M17+M18+M31+M40+M46+M49+M52+M53+M59</f>
        <v>1.2278</v>
      </c>
      <c r="N9" s="44">
        <f>N10+N11+N12+N13+N14+N15+N16+N17+N18+N31+N40+N46+N49+N52+N53+N59</f>
        <v>0</v>
      </c>
      <c r="O9" s="43">
        <f>O10+O11+O12+O13+O14+O15+O16+O17+O18+O31+O40+O46+O49+O52+O53+O59</f>
        <v>35.447449999999996</v>
      </c>
      <c r="P9" s="43">
        <f>P10+P11+P12+P13+P14+P15+P16+P17+P18+P31+P40+P46+P49+P52+P53+P59</f>
        <v>1.2818999999999998</v>
      </c>
      <c r="Q9" s="12"/>
    </row>
    <row r="10" spans="1:17" ht="79.5" customHeight="1" thickBot="1">
      <c r="A10" s="27">
        <v>1</v>
      </c>
      <c r="B10" s="6" t="s">
        <v>14</v>
      </c>
      <c r="C10" s="4">
        <v>2</v>
      </c>
      <c r="D10" s="12"/>
      <c r="E10" s="67"/>
      <c r="F10" s="68"/>
      <c r="G10" s="12"/>
      <c r="H10" s="22">
        <v>19.234220000000001</v>
      </c>
      <c r="I10" s="41">
        <v>0.64300000000000002</v>
      </c>
      <c r="J10" s="69"/>
      <c r="K10" s="70"/>
      <c r="L10" s="22">
        <v>24.627269999999999</v>
      </c>
      <c r="M10" s="41">
        <v>0.91359999999999997</v>
      </c>
      <c r="N10" s="21"/>
      <c r="O10" s="22">
        <v>26.900690000000001</v>
      </c>
      <c r="P10" s="41">
        <v>0.97289999999999999</v>
      </c>
      <c r="Q10" s="12"/>
    </row>
    <row r="11" spans="1:17" ht="69" customHeight="1" thickBot="1">
      <c r="A11" s="27">
        <v>2</v>
      </c>
      <c r="B11" s="6" t="s">
        <v>15</v>
      </c>
      <c r="C11" s="4">
        <v>3</v>
      </c>
      <c r="D11" s="12"/>
      <c r="E11" s="67"/>
      <c r="F11" s="68"/>
      <c r="G11" s="12"/>
      <c r="H11" s="22">
        <v>4.2010699999999996</v>
      </c>
      <c r="I11" s="41">
        <v>0.1404</v>
      </c>
      <c r="J11" s="69"/>
      <c r="K11" s="70"/>
      <c r="L11" s="22">
        <v>5.4180000000000001</v>
      </c>
      <c r="M11" s="41">
        <v>0.20100000000000001</v>
      </c>
      <c r="N11" s="21"/>
      <c r="O11" s="22">
        <v>5.9181499999999998</v>
      </c>
      <c r="P11" s="41">
        <v>0.214</v>
      </c>
      <c r="Q11" s="12"/>
    </row>
    <row r="12" spans="1:17" ht="32.25" customHeight="1" thickBot="1">
      <c r="A12" s="27">
        <v>3</v>
      </c>
      <c r="B12" s="6" t="s">
        <v>16</v>
      </c>
      <c r="C12" s="4">
        <v>4</v>
      </c>
      <c r="D12" s="12"/>
      <c r="E12" s="67"/>
      <c r="F12" s="68"/>
      <c r="G12" s="12"/>
      <c r="H12" s="22">
        <v>1.636E-2</v>
      </c>
      <c r="I12" s="41">
        <v>5.0000000000000001E-4</v>
      </c>
      <c r="J12" s="69"/>
      <c r="K12" s="70"/>
      <c r="L12" s="22">
        <v>2.988E-2</v>
      </c>
      <c r="M12" s="41">
        <v>1.1000000000000001E-3</v>
      </c>
      <c r="N12" s="21"/>
      <c r="O12" s="22">
        <v>1.636E-2</v>
      </c>
      <c r="P12" s="41">
        <v>5.9999999999999995E-4</v>
      </c>
      <c r="Q12" s="12"/>
    </row>
    <row r="13" spans="1:17" ht="57" customHeight="1" thickBot="1">
      <c r="A13" s="27">
        <v>4</v>
      </c>
      <c r="B13" s="6" t="s">
        <v>17</v>
      </c>
      <c r="C13" s="4">
        <v>5</v>
      </c>
      <c r="D13" s="12"/>
      <c r="E13" s="67"/>
      <c r="F13" s="68"/>
      <c r="G13" s="12"/>
      <c r="H13" s="22">
        <v>9.3609999999999999E-2</v>
      </c>
      <c r="I13" s="41">
        <v>3.0999999999999999E-3</v>
      </c>
      <c r="J13" s="30"/>
      <c r="K13" s="31"/>
      <c r="L13" s="22">
        <v>1.4999999999999999E-2</v>
      </c>
      <c r="M13" s="41">
        <v>5.9999999999999995E-4</v>
      </c>
      <c r="N13" s="21"/>
      <c r="O13" s="22">
        <v>9.3609999999999999E-2</v>
      </c>
      <c r="P13" s="41">
        <v>3.3999999999999998E-3</v>
      </c>
      <c r="Q13" s="12"/>
    </row>
    <row r="14" spans="1:17" ht="59.25" customHeight="1" thickBot="1">
      <c r="A14" s="27">
        <v>5</v>
      </c>
      <c r="B14" s="6" t="s">
        <v>18</v>
      </c>
      <c r="C14" s="4">
        <v>6</v>
      </c>
      <c r="D14" s="12"/>
      <c r="E14" s="67"/>
      <c r="F14" s="68"/>
      <c r="G14" s="12"/>
      <c r="H14" s="22">
        <v>1.243E-2</v>
      </c>
      <c r="I14" s="41">
        <v>4.0000000000000002E-4</v>
      </c>
      <c r="J14" s="69"/>
      <c r="K14" s="70"/>
      <c r="L14" s="22">
        <v>1.133E-2</v>
      </c>
      <c r="M14" s="41">
        <v>4.0000000000000002E-4</v>
      </c>
      <c r="N14" s="21"/>
      <c r="O14" s="22">
        <v>1.243E-2</v>
      </c>
      <c r="P14" s="41">
        <v>4.0000000000000002E-4</v>
      </c>
      <c r="Q14" s="12"/>
    </row>
    <row r="15" spans="1:17" ht="42" customHeight="1" thickBot="1">
      <c r="A15" s="27">
        <v>6</v>
      </c>
      <c r="B15" s="6" t="s">
        <v>19</v>
      </c>
      <c r="C15" s="4">
        <v>7</v>
      </c>
      <c r="D15" s="12"/>
      <c r="E15" s="67"/>
      <c r="F15" s="68"/>
      <c r="G15" s="12"/>
      <c r="H15" s="22">
        <v>7.9810000000000006E-2</v>
      </c>
      <c r="I15" s="41">
        <v>2.7000000000000001E-3</v>
      </c>
      <c r="J15" s="30"/>
      <c r="K15" s="31"/>
      <c r="L15" s="22">
        <v>0.16397</v>
      </c>
      <c r="M15" s="41">
        <v>6.1000000000000004E-3</v>
      </c>
      <c r="N15" s="21"/>
      <c r="O15" s="22">
        <v>7.9810000000000006E-2</v>
      </c>
      <c r="P15" s="41">
        <v>2.8999999999999998E-3</v>
      </c>
      <c r="Q15" s="12"/>
    </row>
    <row r="16" spans="1:17" ht="63" customHeight="1" thickBot="1">
      <c r="A16" s="27">
        <v>7</v>
      </c>
      <c r="B16" s="6" t="s">
        <v>20</v>
      </c>
      <c r="C16" s="4">
        <v>8</v>
      </c>
      <c r="D16" s="12"/>
      <c r="E16" s="67"/>
      <c r="F16" s="68"/>
      <c r="G16" s="12"/>
      <c r="H16" s="22">
        <v>0.13141</v>
      </c>
      <c r="I16" s="41">
        <v>4.4000000000000003E-3</v>
      </c>
      <c r="J16" s="30"/>
      <c r="K16" s="31"/>
      <c r="L16" s="22">
        <v>5.8360000000000002E-2</v>
      </c>
      <c r="M16" s="41">
        <v>2.2000000000000001E-3</v>
      </c>
      <c r="N16" s="21"/>
      <c r="O16" s="22">
        <v>0.13141</v>
      </c>
      <c r="P16" s="41">
        <v>4.7999999999999996E-3</v>
      </c>
      <c r="Q16" s="12"/>
    </row>
    <row r="17" spans="1:17" ht="77.25" thickBot="1">
      <c r="A17" s="27">
        <v>8</v>
      </c>
      <c r="B17" s="20" t="s">
        <v>90</v>
      </c>
      <c r="C17" s="4">
        <v>9</v>
      </c>
      <c r="D17" s="12"/>
      <c r="E17" s="67"/>
      <c r="F17" s="68"/>
      <c r="G17" s="12"/>
      <c r="H17" s="22">
        <v>0.42394999999999999</v>
      </c>
      <c r="I17" s="41">
        <v>1.4200000000000001E-2</v>
      </c>
      <c r="J17" s="69"/>
      <c r="K17" s="70"/>
      <c r="L17" s="22">
        <v>0.26751000000000003</v>
      </c>
      <c r="M17" s="41">
        <v>9.9000000000000008E-3</v>
      </c>
      <c r="N17" s="21"/>
      <c r="O17" s="22">
        <v>0.42394999999999999</v>
      </c>
      <c r="P17" s="41">
        <v>1.5299999999999999E-2</v>
      </c>
      <c r="Q17" s="12"/>
    </row>
    <row r="18" spans="1:17" ht="96.75" customHeight="1" thickBot="1">
      <c r="A18" s="27">
        <v>9</v>
      </c>
      <c r="B18" s="6" t="s">
        <v>21</v>
      </c>
      <c r="C18" s="4">
        <v>10</v>
      </c>
      <c r="D18" s="12"/>
      <c r="E18" s="67"/>
      <c r="F18" s="68"/>
      <c r="G18" s="12"/>
      <c r="H18" s="22">
        <f>SUM(H19:H22)</f>
        <v>0.69557000000000002</v>
      </c>
      <c r="I18" s="41">
        <f>I19+I20+I21+I22</f>
        <v>2.3199999999999998E-2</v>
      </c>
      <c r="J18" s="22">
        <f t="shared" ref="J18:K18" si="0">J19+J20+J21+J22</f>
        <v>0</v>
      </c>
      <c r="K18" s="22">
        <f t="shared" si="0"/>
        <v>0</v>
      </c>
      <c r="L18" s="22">
        <f>SUM(L19:L22)</f>
        <v>0.46512000000000003</v>
      </c>
      <c r="M18" s="41">
        <f t="shared" ref="M18:P18" si="1">SUM(M19:M22)</f>
        <v>1.72E-2</v>
      </c>
      <c r="N18" s="22">
        <f t="shared" si="1"/>
        <v>0</v>
      </c>
      <c r="O18" s="22">
        <f t="shared" si="1"/>
        <v>0.69555999999999996</v>
      </c>
      <c r="P18" s="41">
        <f t="shared" si="1"/>
        <v>2.52E-2</v>
      </c>
      <c r="Q18" s="12"/>
    </row>
    <row r="19" spans="1:17" ht="26.25" thickBot="1">
      <c r="A19" s="14" t="s">
        <v>48</v>
      </c>
      <c r="B19" s="6" t="s">
        <v>95</v>
      </c>
      <c r="C19" s="4">
        <v>11</v>
      </c>
      <c r="D19" s="12"/>
      <c r="E19" s="67"/>
      <c r="F19" s="68"/>
      <c r="G19" s="12"/>
      <c r="H19" s="22">
        <v>1.336E-2</v>
      </c>
      <c r="I19" s="41">
        <v>4.0000000000000002E-4</v>
      </c>
      <c r="J19" s="69"/>
      <c r="K19" s="70"/>
      <c r="L19" s="22">
        <v>9.2100000000000001E-2</v>
      </c>
      <c r="M19" s="41">
        <v>3.3999999999999998E-3</v>
      </c>
      <c r="N19" s="21"/>
      <c r="O19" s="22">
        <v>1.336E-2</v>
      </c>
      <c r="P19" s="41">
        <v>5.0000000000000001E-4</v>
      </c>
      <c r="Q19" s="12"/>
    </row>
    <row r="20" spans="1:17" ht="26.25" thickBot="1">
      <c r="A20" s="14" t="s">
        <v>49</v>
      </c>
      <c r="B20" s="6" t="s">
        <v>98</v>
      </c>
      <c r="C20" s="4">
        <v>12</v>
      </c>
      <c r="D20" s="12"/>
      <c r="E20" s="67"/>
      <c r="F20" s="68"/>
      <c r="G20" s="12"/>
      <c r="H20" s="22">
        <v>0.19900999999999999</v>
      </c>
      <c r="I20" s="41">
        <v>6.7000000000000002E-3</v>
      </c>
      <c r="J20" s="69"/>
      <c r="K20" s="70"/>
      <c r="L20" s="22"/>
      <c r="M20" s="41"/>
      <c r="N20" s="21"/>
      <c r="O20" s="22">
        <v>0.19900999999999999</v>
      </c>
      <c r="P20" s="41">
        <v>7.1999999999999998E-3</v>
      </c>
      <c r="Q20" s="12"/>
    </row>
    <row r="21" spans="1:17" ht="26.25" hidden="1" thickBot="1">
      <c r="A21" s="14" t="s">
        <v>50</v>
      </c>
      <c r="B21" s="6" t="s">
        <v>22</v>
      </c>
      <c r="C21" s="4">
        <v>13</v>
      </c>
      <c r="D21" s="12"/>
      <c r="E21" s="67"/>
      <c r="F21" s="68"/>
      <c r="G21" s="12"/>
      <c r="H21" s="19"/>
      <c r="I21" s="42"/>
      <c r="J21" s="67"/>
      <c r="K21" s="68"/>
      <c r="L21" s="19"/>
      <c r="M21" s="42"/>
      <c r="N21" s="12"/>
      <c r="O21" s="19"/>
      <c r="P21" s="42"/>
      <c r="Q21" s="12"/>
    </row>
    <row r="22" spans="1:17" ht="60" customHeight="1" thickBot="1">
      <c r="A22" s="14" t="s">
        <v>51</v>
      </c>
      <c r="B22" s="6" t="s">
        <v>23</v>
      </c>
      <c r="C22" s="4">
        <v>13</v>
      </c>
      <c r="D22" s="12"/>
      <c r="E22" s="67"/>
      <c r="F22" s="68"/>
      <c r="G22" s="12"/>
      <c r="H22" s="22">
        <f>SUM(H23:H28)</f>
        <v>0.48320000000000002</v>
      </c>
      <c r="I22" s="41">
        <f>SUM(I23:I28)</f>
        <v>1.61E-2</v>
      </c>
      <c r="J22" s="69"/>
      <c r="K22" s="70"/>
      <c r="L22" s="22">
        <f>SUM(L23:L28)</f>
        <v>0.37302000000000002</v>
      </c>
      <c r="M22" s="41">
        <f>SUM(M23:M28)</f>
        <v>1.38E-2</v>
      </c>
      <c r="N22" s="22"/>
      <c r="O22" s="22">
        <f>SUM(O23:O28)</f>
        <v>0.48319000000000001</v>
      </c>
      <c r="P22" s="41">
        <f>SUM(P23:P28)</f>
        <v>1.7499999999999998E-2</v>
      </c>
      <c r="Q22" s="12"/>
    </row>
    <row r="23" spans="1:17" ht="15.75" thickBot="1">
      <c r="A23" s="14" t="s">
        <v>52</v>
      </c>
      <c r="B23" s="6" t="s">
        <v>76</v>
      </c>
      <c r="C23" s="4">
        <v>14</v>
      </c>
      <c r="D23" s="12"/>
      <c r="E23" s="67"/>
      <c r="F23" s="68"/>
      <c r="G23" s="12"/>
      <c r="H23" s="22">
        <v>0.19785</v>
      </c>
      <c r="I23" s="41">
        <v>6.6E-3</v>
      </c>
      <c r="J23" s="69"/>
      <c r="K23" s="70"/>
      <c r="L23" s="22">
        <v>3.0040000000000001E-2</v>
      </c>
      <c r="M23" s="41">
        <v>1.1000000000000001E-3</v>
      </c>
      <c r="N23" s="21"/>
      <c r="O23" s="22">
        <v>0.19785</v>
      </c>
      <c r="P23" s="41">
        <v>7.1999999999999998E-3</v>
      </c>
      <c r="Q23" s="12"/>
    </row>
    <row r="24" spans="1:17" ht="15.75" thickBot="1">
      <c r="A24" s="14" t="s">
        <v>53</v>
      </c>
      <c r="B24" s="6" t="s">
        <v>88</v>
      </c>
      <c r="C24" s="4">
        <v>15</v>
      </c>
      <c r="D24" s="12"/>
      <c r="E24" s="67"/>
      <c r="F24" s="68"/>
      <c r="G24" s="12"/>
      <c r="H24" s="22">
        <v>0.24074999999999999</v>
      </c>
      <c r="I24" s="41">
        <v>8.0000000000000002E-3</v>
      </c>
      <c r="J24" s="69"/>
      <c r="K24" s="70"/>
      <c r="L24" s="22">
        <v>0.27998000000000001</v>
      </c>
      <c r="M24" s="41">
        <v>1.04E-2</v>
      </c>
      <c r="N24" s="21"/>
      <c r="O24" s="22">
        <v>0.24074999999999999</v>
      </c>
      <c r="P24" s="41">
        <v>8.6999999999999994E-3</v>
      </c>
      <c r="Q24" s="12"/>
    </row>
    <row r="25" spans="1:17" ht="26.25" thickBot="1">
      <c r="A25" s="14" t="s">
        <v>54</v>
      </c>
      <c r="B25" s="6" t="s">
        <v>93</v>
      </c>
      <c r="C25" s="4">
        <v>16</v>
      </c>
      <c r="D25" s="12"/>
      <c r="E25" s="67"/>
      <c r="F25" s="68"/>
      <c r="G25" s="12"/>
      <c r="H25" s="22">
        <v>1.1100000000000001E-3</v>
      </c>
      <c r="I25" s="41">
        <v>0</v>
      </c>
      <c r="J25" s="69"/>
      <c r="K25" s="70"/>
      <c r="L25" s="22"/>
      <c r="M25" s="41"/>
      <c r="N25" s="21"/>
      <c r="O25" s="22">
        <v>1.1000000000000001E-3</v>
      </c>
      <c r="P25" s="41">
        <v>0</v>
      </c>
      <c r="Q25" s="12"/>
    </row>
    <row r="26" spans="1:17" ht="15.75" thickBot="1">
      <c r="A26" s="14" t="s">
        <v>55</v>
      </c>
      <c r="B26" s="6" t="s">
        <v>94</v>
      </c>
      <c r="C26" s="4">
        <v>17</v>
      </c>
      <c r="D26" s="12"/>
      <c r="E26" s="67"/>
      <c r="F26" s="68"/>
      <c r="G26" s="12"/>
      <c r="H26" s="22">
        <v>1.8400000000000001E-3</v>
      </c>
      <c r="I26" s="41">
        <v>1E-4</v>
      </c>
      <c r="J26" s="69"/>
      <c r="K26" s="70"/>
      <c r="L26" s="22"/>
      <c r="M26" s="41"/>
      <c r="N26" s="21"/>
      <c r="O26" s="22">
        <v>1.8400000000000001E-3</v>
      </c>
      <c r="P26" s="41">
        <v>1E-4</v>
      </c>
      <c r="Q26" s="12"/>
    </row>
    <row r="27" spans="1:17" ht="15.75" hidden="1" thickBot="1">
      <c r="A27" s="14" t="s">
        <v>56</v>
      </c>
      <c r="B27" s="6" t="s">
        <v>24</v>
      </c>
      <c r="C27" s="4">
        <v>19</v>
      </c>
      <c r="D27" s="12"/>
      <c r="E27" s="67"/>
      <c r="F27" s="68"/>
      <c r="G27" s="12"/>
      <c r="H27" s="22"/>
      <c r="I27" s="41"/>
      <c r="J27" s="69"/>
      <c r="K27" s="70"/>
      <c r="L27" s="22"/>
      <c r="M27" s="41"/>
      <c r="N27" s="21"/>
      <c r="O27" s="22"/>
      <c r="P27" s="41"/>
      <c r="Q27" s="12"/>
    </row>
    <row r="28" spans="1:17" ht="15.75" thickBot="1">
      <c r="A28" s="14" t="s">
        <v>56</v>
      </c>
      <c r="B28" s="6" t="s">
        <v>25</v>
      </c>
      <c r="C28" s="4">
        <v>18</v>
      </c>
      <c r="D28" s="12"/>
      <c r="E28" s="67"/>
      <c r="F28" s="68"/>
      <c r="G28" s="12"/>
      <c r="H28" s="22">
        <v>4.165E-2</v>
      </c>
      <c r="I28" s="41">
        <v>1.4E-3</v>
      </c>
      <c r="J28" s="69"/>
      <c r="K28" s="70"/>
      <c r="L28" s="22">
        <v>6.3E-2</v>
      </c>
      <c r="M28" s="41">
        <v>2.3E-3</v>
      </c>
      <c r="N28" s="21"/>
      <c r="O28" s="22">
        <v>4.165E-2</v>
      </c>
      <c r="P28" s="41">
        <v>1.5E-3</v>
      </c>
      <c r="Q28" s="12"/>
    </row>
    <row r="29" spans="1:17" ht="15.75" hidden="1" thickBot="1">
      <c r="A29" s="14" t="s">
        <v>57</v>
      </c>
      <c r="B29" s="6" t="s">
        <v>26</v>
      </c>
      <c r="C29" s="4">
        <v>21</v>
      </c>
      <c r="D29" s="12"/>
      <c r="E29" s="67"/>
      <c r="F29" s="68"/>
      <c r="G29" s="12"/>
      <c r="H29" s="22"/>
      <c r="I29" s="41"/>
      <c r="J29" s="69"/>
      <c r="K29" s="70"/>
      <c r="L29" s="22"/>
      <c r="M29" s="41"/>
      <c r="N29" s="21"/>
      <c r="O29" s="22"/>
      <c r="P29" s="41"/>
      <c r="Q29" s="12"/>
    </row>
    <row r="30" spans="1:17" ht="15.75" hidden="1" thickBot="1">
      <c r="A30" s="14"/>
      <c r="B30" s="21"/>
      <c r="C30" s="4">
        <v>22</v>
      </c>
      <c r="D30" s="12"/>
      <c r="E30" s="67"/>
      <c r="F30" s="68"/>
      <c r="G30" s="12"/>
      <c r="H30" s="22"/>
      <c r="I30" s="41"/>
      <c r="J30" s="69"/>
      <c r="K30" s="70"/>
      <c r="L30" s="22"/>
      <c r="M30" s="41"/>
      <c r="N30" s="21"/>
      <c r="O30" s="22"/>
      <c r="P30" s="41"/>
      <c r="Q30" s="12"/>
    </row>
    <row r="31" spans="1:17" ht="26.25" thickBot="1">
      <c r="A31" s="14">
        <v>10</v>
      </c>
      <c r="B31" s="6" t="s">
        <v>27</v>
      </c>
      <c r="C31" s="4">
        <v>19</v>
      </c>
      <c r="D31" s="12"/>
      <c r="E31" s="67"/>
      <c r="F31" s="68"/>
      <c r="G31" s="12"/>
      <c r="H31" s="22">
        <f>SUM(H32:H39)</f>
        <v>0.11439000000000001</v>
      </c>
      <c r="I31" s="41">
        <f>SUM(I32:I39)</f>
        <v>3.8E-3</v>
      </c>
      <c r="J31" s="69"/>
      <c r="K31" s="70"/>
      <c r="L31" s="22">
        <f>SUM(L32:L39)</f>
        <v>7.2700000000000004E-3</v>
      </c>
      <c r="M31" s="41">
        <f>SUM(M32:M39)</f>
        <v>3.0000000000000003E-4</v>
      </c>
      <c r="N31" s="21">
        <f t="shared" ref="N31" si="2">SUM(N32:N38)</f>
        <v>0</v>
      </c>
      <c r="O31" s="22">
        <f>SUM(O32:O39)</f>
        <v>0.11439000000000001</v>
      </c>
      <c r="P31" s="41">
        <f>SUM(P32:P39)</f>
        <v>4.1999999999999997E-3</v>
      </c>
      <c r="Q31" s="12"/>
    </row>
    <row r="32" spans="1:17" ht="26.25" thickBot="1">
      <c r="A32" s="14" t="s">
        <v>58</v>
      </c>
      <c r="B32" s="6" t="s">
        <v>104</v>
      </c>
      <c r="C32" s="4">
        <v>20</v>
      </c>
      <c r="D32" s="12"/>
      <c r="E32" s="67"/>
      <c r="F32" s="68"/>
      <c r="G32" s="12"/>
      <c r="H32" s="22">
        <v>3.2550000000000003E-2</v>
      </c>
      <c r="I32" s="41">
        <v>1.1000000000000001E-3</v>
      </c>
      <c r="J32" s="69"/>
      <c r="K32" s="70"/>
      <c r="L32" s="22"/>
      <c r="M32" s="41"/>
      <c r="N32" s="21"/>
      <c r="O32" s="22">
        <v>3.2550000000000003E-2</v>
      </c>
      <c r="P32" s="41">
        <v>1.1999999999999999E-3</v>
      </c>
      <c r="Q32" s="12"/>
    </row>
    <row r="33" spans="1:17" ht="15.75" thickBot="1">
      <c r="A33" s="14" t="s">
        <v>59</v>
      </c>
      <c r="B33" s="6" t="s">
        <v>103</v>
      </c>
      <c r="C33" s="4">
        <v>21</v>
      </c>
      <c r="D33" s="12"/>
      <c r="E33" s="67"/>
      <c r="F33" s="68"/>
      <c r="G33" s="12"/>
      <c r="H33" s="22">
        <v>1.5820000000000001E-2</v>
      </c>
      <c r="I33" s="41">
        <v>5.0000000000000001E-4</v>
      </c>
      <c r="J33" s="69"/>
      <c r="K33" s="70"/>
      <c r="L33" s="22">
        <v>1E-3</v>
      </c>
      <c r="M33" s="41">
        <v>0</v>
      </c>
      <c r="N33" s="21"/>
      <c r="O33" s="22">
        <v>1.5820000000000001E-2</v>
      </c>
      <c r="P33" s="41">
        <v>5.9999999999999995E-4</v>
      </c>
      <c r="Q33" s="12"/>
    </row>
    <row r="34" spans="1:17" ht="26.25" thickBot="1">
      <c r="A34" s="14" t="s">
        <v>60</v>
      </c>
      <c r="B34" s="6" t="s">
        <v>100</v>
      </c>
      <c r="C34" s="4">
        <v>22</v>
      </c>
      <c r="D34" s="12"/>
      <c r="E34" s="67"/>
      <c r="F34" s="68"/>
      <c r="G34" s="12"/>
      <c r="H34" s="22">
        <v>2.0100000000000001E-3</v>
      </c>
      <c r="I34" s="41">
        <v>1E-4</v>
      </c>
      <c r="J34" s="69"/>
      <c r="K34" s="70"/>
      <c r="L34" s="22"/>
      <c r="M34" s="41"/>
      <c r="N34" s="21"/>
      <c r="O34" s="22">
        <v>2.0100000000000001E-3</v>
      </c>
      <c r="P34" s="41">
        <v>1E-4</v>
      </c>
      <c r="Q34" s="12"/>
    </row>
    <row r="35" spans="1:17" ht="26.25" thickBot="1">
      <c r="A35" s="14" t="s">
        <v>61</v>
      </c>
      <c r="B35" s="6" t="s">
        <v>97</v>
      </c>
      <c r="C35" s="4">
        <v>23</v>
      </c>
      <c r="D35" s="12"/>
      <c r="E35" s="28"/>
      <c r="F35" s="29"/>
      <c r="G35" s="12"/>
      <c r="H35" s="22">
        <v>2.9299999999999999E-3</v>
      </c>
      <c r="I35" s="41">
        <v>1E-4</v>
      </c>
      <c r="J35" s="30"/>
      <c r="K35" s="31"/>
      <c r="L35" s="22">
        <v>2.0600000000000002E-3</v>
      </c>
      <c r="M35" s="41">
        <v>1E-4</v>
      </c>
      <c r="N35" s="21"/>
      <c r="O35" s="22">
        <v>2.9299999999999999E-3</v>
      </c>
      <c r="P35" s="41">
        <v>1E-4</v>
      </c>
      <c r="Q35" s="12"/>
    </row>
    <row r="36" spans="1:17" ht="15.75" thickBot="1">
      <c r="A36" s="14" t="s">
        <v>62</v>
      </c>
      <c r="B36" s="6" t="s">
        <v>101</v>
      </c>
      <c r="C36" s="4">
        <v>24</v>
      </c>
      <c r="D36" s="12"/>
      <c r="E36" s="28"/>
      <c r="F36" s="29"/>
      <c r="G36" s="12"/>
      <c r="H36" s="22">
        <v>4.0299999999999997E-3</v>
      </c>
      <c r="I36" s="41">
        <v>1E-4</v>
      </c>
      <c r="J36" s="30"/>
      <c r="K36" s="31"/>
      <c r="L36" s="22"/>
      <c r="M36" s="41"/>
      <c r="N36" s="21"/>
      <c r="O36" s="22">
        <v>4.0299999999999997E-3</v>
      </c>
      <c r="P36" s="41">
        <v>1E-4</v>
      </c>
      <c r="Q36" s="12"/>
    </row>
    <row r="37" spans="1:17" ht="15.75" thickBot="1">
      <c r="A37" s="14" t="s">
        <v>105</v>
      </c>
      <c r="B37" s="6" t="s">
        <v>102</v>
      </c>
      <c r="C37" s="4">
        <v>25</v>
      </c>
      <c r="D37" s="12"/>
      <c r="E37" s="28"/>
      <c r="F37" s="29"/>
      <c r="G37" s="12"/>
      <c r="H37" s="22">
        <v>5.5059999999999998E-2</v>
      </c>
      <c r="I37" s="41">
        <v>1.8E-3</v>
      </c>
      <c r="J37" s="30"/>
      <c r="K37" s="31"/>
      <c r="L37" s="22"/>
      <c r="M37" s="41"/>
      <c r="N37" s="21"/>
      <c r="O37" s="22">
        <v>5.5059999999999998E-2</v>
      </c>
      <c r="P37" s="41">
        <v>2E-3</v>
      </c>
      <c r="Q37" s="12"/>
    </row>
    <row r="38" spans="1:17" ht="15.75" thickBot="1">
      <c r="A38" s="14" t="s">
        <v>106</v>
      </c>
      <c r="B38" s="21" t="s">
        <v>80</v>
      </c>
      <c r="C38" s="4">
        <v>26</v>
      </c>
      <c r="D38" s="12"/>
      <c r="E38" s="67"/>
      <c r="F38" s="68"/>
      <c r="G38" s="12"/>
      <c r="H38" s="22">
        <v>1.99E-3</v>
      </c>
      <c r="I38" s="41">
        <v>1E-4</v>
      </c>
      <c r="J38" s="69"/>
      <c r="K38" s="70"/>
      <c r="L38" s="22">
        <v>4.2100000000000002E-3</v>
      </c>
      <c r="M38" s="41">
        <v>2.0000000000000001E-4</v>
      </c>
      <c r="N38" s="21"/>
      <c r="O38" s="22">
        <v>1.99E-3</v>
      </c>
      <c r="P38" s="41">
        <v>1E-4</v>
      </c>
      <c r="Q38" s="12"/>
    </row>
    <row r="39" spans="1:17" ht="15.75" hidden="1" thickBot="1">
      <c r="A39" s="14"/>
      <c r="B39" s="21"/>
      <c r="C39" s="4"/>
      <c r="D39" s="12"/>
      <c r="E39" s="28"/>
      <c r="F39" s="29"/>
      <c r="G39" s="12"/>
      <c r="H39" s="22"/>
      <c r="I39" s="41"/>
      <c r="J39" s="30"/>
      <c r="K39" s="31"/>
      <c r="L39" s="22"/>
      <c r="M39" s="41"/>
      <c r="N39" s="21"/>
      <c r="O39" s="22"/>
      <c r="P39" s="41"/>
      <c r="Q39" s="12"/>
    </row>
    <row r="40" spans="1:17" ht="39" thickBot="1">
      <c r="A40" s="14">
        <v>11</v>
      </c>
      <c r="B40" s="6" t="s">
        <v>28</v>
      </c>
      <c r="C40" s="4">
        <v>27</v>
      </c>
      <c r="D40" s="12"/>
      <c r="E40" s="67"/>
      <c r="F40" s="68"/>
      <c r="G40" s="12"/>
      <c r="H40" s="22">
        <f>H41+H42+H43</f>
        <v>7.3080000000000006E-2</v>
      </c>
      <c r="I40" s="41">
        <f>I41+I42+I43</f>
        <v>2.3999999999999998E-3</v>
      </c>
      <c r="J40" s="69"/>
      <c r="K40" s="70"/>
      <c r="L40" s="22">
        <f>SUM(L41:L43)</f>
        <v>0.10019</v>
      </c>
      <c r="M40" s="41">
        <f>SUM(M41:M43)</f>
        <v>3.7000000000000002E-3</v>
      </c>
      <c r="N40" s="21"/>
      <c r="O40" s="22">
        <f>SUM(O41:O43)</f>
        <v>7.3080000000000006E-2</v>
      </c>
      <c r="P40" s="41">
        <f>SUM(P41:P43)</f>
        <v>2.5999999999999999E-3</v>
      </c>
      <c r="Q40" s="12"/>
    </row>
    <row r="41" spans="1:17" ht="15.75" hidden="1" thickBot="1">
      <c r="A41" s="15" t="s">
        <v>77</v>
      </c>
      <c r="B41" s="6" t="s">
        <v>29</v>
      </c>
      <c r="C41" s="4">
        <v>29</v>
      </c>
      <c r="D41" s="12"/>
      <c r="E41" s="67"/>
      <c r="F41" s="68"/>
      <c r="G41" s="12"/>
      <c r="H41" s="22"/>
      <c r="I41" s="41"/>
      <c r="J41" s="69"/>
      <c r="K41" s="70"/>
      <c r="L41" s="22"/>
      <c r="M41" s="41"/>
      <c r="N41" s="21"/>
      <c r="O41" s="22"/>
      <c r="P41" s="41"/>
      <c r="Q41" s="12"/>
    </row>
    <row r="42" spans="1:17" ht="15.75" hidden="1" thickBot="1">
      <c r="A42" s="15" t="s">
        <v>78</v>
      </c>
      <c r="B42" s="6" t="s">
        <v>30</v>
      </c>
      <c r="C42" s="4">
        <v>30</v>
      </c>
      <c r="D42" s="12"/>
      <c r="E42" s="67"/>
      <c r="F42" s="68"/>
      <c r="G42" s="12"/>
      <c r="H42" s="22"/>
      <c r="I42" s="41"/>
      <c r="J42" s="69"/>
      <c r="K42" s="70"/>
      <c r="L42" s="22"/>
      <c r="M42" s="41"/>
      <c r="N42" s="21"/>
      <c r="O42" s="22"/>
      <c r="P42" s="41"/>
      <c r="Q42" s="12"/>
    </row>
    <row r="43" spans="1:17" ht="15.75" thickBot="1">
      <c r="A43" s="15" t="s">
        <v>79</v>
      </c>
      <c r="B43" s="6" t="s">
        <v>75</v>
      </c>
      <c r="C43" s="4">
        <v>28</v>
      </c>
      <c r="D43" s="12"/>
      <c r="E43" s="67"/>
      <c r="F43" s="68"/>
      <c r="G43" s="12"/>
      <c r="H43" s="22">
        <v>7.3080000000000006E-2</v>
      </c>
      <c r="I43" s="41">
        <v>2.3999999999999998E-3</v>
      </c>
      <c r="J43" s="69"/>
      <c r="K43" s="70"/>
      <c r="L43" s="22">
        <v>0.10019</v>
      </c>
      <c r="M43" s="41">
        <v>3.7000000000000002E-3</v>
      </c>
      <c r="N43" s="21"/>
      <c r="O43" s="22">
        <v>7.3080000000000006E-2</v>
      </c>
      <c r="P43" s="41">
        <v>2.5999999999999999E-3</v>
      </c>
      <c r="Q43" s="12"/>
    </row>
    <row r="44" spans="1:17" ht="15.75" hidden="1" thickBot="1">
      <c r="A44" s="15" t="s">
        <v>61</v>
      </c>
      <c r="B44" s="6" t="s">
        <v>31</v>
      </c>
      <c r="C44" s="4">
        <v>32</v>
      </c>
      <c r="D44" s="12"/>
      <c r="E44" s="67"/>
      <c r="F44" s="68"/>
      <c r="G44" s="12"/>
      <c r="H44" s="22"/>
      <c r="I44" s="41"/>
      <c r="J44" s="69"/>
      <c r="K44" s="70"/>
      <c r="L44" s="22"/>
      <c r="M44" s="41"/>
      <c r="N44" s="21"/>
      <c r="O44" s="22"/>
      <c r="P44" s="41"/>
      <c r="Q44" s="12"/>
    </row>
    <row r="45" spans="1:17" ht="15.75" hidden="1" thickBot="1">
      <c r="A45" s="15" t="s">
        <v>62</v>
      </c>
      <c r="B45" s="6" t="s">
        <v>32</v>
      </c>
      <c r="C45" s="4">
        <v>33</v>
      </c>
      <c r="D45" s="12"/>
      <c r="E45" s="67"/>
      <c r="F45" s="68"/>
      <c r="G45" s="12"/>
      <c r="H45" s="22"/>
      <c r="I45" s="41"/>
      <c r="J45" s="69"/>
      <c r="K45" s="70"/>
      <c r="L45" s="22"/>
      <c r="M45" s="41"/>
      <c r="N45" s="21"/>
      <c r="O45" s="22"/>
      <c r="P45" s="41"/>
      <c r="Q45" s="12"/>
    </row>
    <row r="46" spans="1:17" ht="26.25" thickBot="1">
      <c r="A46" s="27">
        <v>12</v>
      </c>
      <c r="B46" s="6" t="s">
        <v>33</v>
      </c>
      <c r="C46" s="4">
        <v>29</v>
      </c>
      <c r="D46" s="12"/>
      <c r="E46" s="67"/>
      <c r="F46" s="68"/>
      <c r="G46" s="12"/>
      <c r="H46" s="22">
        <f>H47</f>
        <v>0.27483999999999997</v>
      </c>
      <c r="I46" s="41">
        <f>I47</f>
        <v>9.1999999999999998E-3</v>
      </c>
      <c r="J46" s="69"/>
      <c r="K46" s="70"/>
      <c r="L46" s="22">
        <f>L47</f>
        <v>0.9395</v>
      </c>
      <c r="M46" s="41">
        <f>M47</f>
        <v>3.49E-2</v>
      </c>
      <c r="N46" s="21"/>
      <c r="O46" s="22">
        <f>O47</f>
        <v>0.27483999999999997</v>
      </c>
      <c r="P46" s="41">
        <f>P47</f>
        <v>9.9000000000000008E-3</v>
      </c>
      <c r="Q46" s="12"/>
    </row>
    <row r="47" spans="1:17" ht="26.25" thickBot="1">
      <c r="A47" s="15" t="s">
        <v>63</v>
      </c>
      <c r="B47" s="6" t="s">
        <v>34</v>
      </c>
      <c r="C47" s="4">
        <v>30</v>
      </c>
      <c r="D47" s="12"/>
      <c r="E47" s="67"/>
      <c r="F47" s="68"/>
      <c r="G47" s="12"/>
      <c r="H47" s="22">
        <v>0.27483999999999997</v>
      </c>
      <c r="I47" s="41">
        <v>9.1999999999999998E-3</v>
      </c>
      <c r="J47" s="69"/>
      <c r="K47" s="70"/>
      <c r="L47" s="22">
        <v>0.9395</v>
      </c>
      <c r="M47" s="41">
        <v>3.49E-2</v>
      </c>
      <c r="N47" s="21"/>
      <c r="O47" s="22">
        <v>0.27483999999999997</v>
      </c>
      <c r="P47" s="41">
        <v>9.9000000000000008E-3</v>
      </c>
      <c r="Q47" s="12"/>
    </row>
    <row r="48" spans="1:17" ht="15.75" hidden="1" thickBot="1">
      <c r="A48" s="15" t="s">
        <v>64</v>
      </c>
      <c r="B48" s="21"/>
      <c r="C48" s="4">
        <v>36</v>
      </c>
      <c r="D48" s="12"/>
      <c r="E48" s="67"/>
      <c r="F48" s="68"/>
      <c r="G48" s="12"/>
      <c r="H48" s="19"/>
      <c r="I48" s="42"/>
      <c r="J48" s="67"/>
      <c r="K48" s="68"/>
      <c r="L48" s="19"/>
      <c r="M48" s="42"/>
      <c r="N48" s="12"/>
      <c r="O48" s="19"/>
      <c r="P48" s="42"/>
      <c r="Q48" s="12"/>
    </row>
    <row r="49" spans="1:17" ht="63" customHeight="1" thickBot="1">
      <c r="A49" s="27">
        <v>13</v>
      </c>
      <c r="B49" s="6" t="s">
        <v>35</v>
      </c>
      <c r="C49" s="4">
        <v>31</v>
      </c>
      <c r="D49" s="12"/>
      <c r="E49" s="67"/>
      <c r="F49" s="68"/>
      <c r="G49" s="12"/>
      <c r="H49" s="22">
        <f>H50+H51</f>
        <v>6.6709999999999992E-2</v>
      </c>
      <c r="I49" s="41">
        <f>I50+I51</f>
        <v>2.1999999999999997E-3</v>
      </c>
      <c r="J49" s="69"/>
      <c r="K49" s="70"/>
      <c r="L49" s="22">
        <f>SUM(L50:L51)</f>
        <v>0.40216000000000002</v>
      </c>
      <c r="M49" s="41">
        <f>SUM(M50:M51)</f>
        <v>1.49E-2</v>
      </c>
      <c r="N49" s="21"/>
      <c r="O49" s="22">
        <f>SUM(O50:O51)</f>
        <v>6.6709999999999992E-2</v>
      </c>
      <c r="P49" s="41">
        <f>SUM(P50:P51)</f>
        <v>2.3999999999999998E-3</v>
      </c>
      <c r="Q49" s="12"/>
    </row>
    <row r="50" spans="1:17" ht="15.75" thickBot="1">
      <c r="A50" s="15" t="s">
        <v>65</v>
      </c>
      <c r="B50" s="21" t="s">
        <v>83</v>
      </c>
      <c r="C50" s="4">
        <v>32</v>
      </c>
      <c r="D50" s="12"/>
      <c r="E50" s="67"/>
      <c r="F50" s="68"/>
      <c r="G50" s="12"/>
      <c r="H50" s="22">
        <v>4.0600000000000002E-3</v>
      </c>
      <c r="I50" s="41">
        <v>1E-4</v>
      </c>
      <c r="J50" s="69"/>
      <c r="K50" s="70"/>
      <c r="L50" s="22">
        <v>2.0060000000000001E-2</v>
      </c>
      <c r="M50" s="41">
        <v>6.9999999999999999E-4</v>
      </c>
      <c r="N50" s="21"/>
      <c r="O50" s="22">
        <v>4.0600000000000002E-3</v>
      </c>
      <c r="P50" s="41">
        <v>1E-4</v>
      </c>
      <c r="Q50" s="12"/>
    </row>
    <row r="51" spans="1:17" ht="15.75" thickBot="1">
      <c r="A51" s="15" t="s">
        <v>84</v>
      </c>
      <c r="B51" s="21" t="s">
        <v>85</v>
      </c>
      <c r="C51" s="4">
        <v>33</v>
      </c>
      <c r="D51" s="12"/>
      <c r="E51" s="28"/>
      <c r="F51" s="29"/>
      <c r="G51" s="12"/>
      <c r="H51" s="22">
        <v>6.2649999999999997E-2</v>
      </c>
      <c r="I51" s="41">
        <v>2.0999999999999999E-3</v>
      </c>
      <c r="J51" s="30"/>
      <c r="K51" s="31"/>
      <c r="L51" s="22">
        <v>0.3821</v>
      </c>
      <c r="M51" s="41">
        <v>1.4200000000000001E-2</v>
      </c>
      <c r="N51" s="21"/>
      <c r="O51" s="22">
        <v>6.2649999999999997E-2</v>
      </c>
      <c r="P51" s="41">
        <v>2.3E-3</v>
      </c>
      <c r="Q51" s="12"/>
    </row>
    <row r="52" spans="1:17" ht="26.25" thickBot="1">
      <c r="A52" s="27">
        <v>14</v>
      </c>
      <c r="B52" s="6" t="s">
        <v>36</v>
      </c>
      <c r="C52" s="4">
        <v>34</v>
      </c>
      <c r="D52" s="12"/>
      <c r="E52" s="67"/>
      <c r="F52" s="68"/>
      <c r="G52" s="12"/>
      <c r="H52" s="22">
        <v>2.5139999999999999E-2</v>
      </c>
      <c r="I52" s="41">
        <v>8.0000000000000004E-4</v>
      </c>
      <c r="J52" s="69"/>
      <c r="K52" s="70"/>
      <c r="L52" s="22">
        <v>2.9420000000000002E-2</v>
      </c>
      <c r="M52" s="41">
        <v>1.1000000000000001E-3</v>
      </c>
      <c r="N52" s="21"/>
      <c r="O52" s="22">
        <v>2.5139999999999999E-2</v>
      </c>
      <c r="P52" s="41">
        <v>8.9999999999999998E-4</v>
      </c>
      <c r="Q52" s="12"/>
    </row>
    <row r="53" spans="1:17" ht="79.5" customHeight="1" thickBot="1">
      <c r="A53" s="27">
        <v>15</v>
      </c>
      <c r="B53" s="6" t="s">
        <v>108</v>
      </c>
      <c r="C53" s="4">
        <v>35</v>
      </c>
      <c r="D53" s="12"/>
      <c r="E53" s="67"/>
      <c r="F53" s="68"/>
      <c r="G53" s="12"/>
      <c r="H53" s="22">
        <v>0.23172999999999999</v>
      </c>
      <c r="I53" s="41">
        <v>7.7000000000000002E-3</v>
      </c>
      <c r="J53" s="69"/>
      <c r="K53" s="70"/>
      <c r="L53" s="22">
        <v>0.32019999999999998</v>
      </c>
      <c r="M53" s="41">
        <v>1.1900000000000001E-2</v>
      </c>
      <c r="N53" s="21"/>
      <c r="O53" s="22">
        <v>0.23172999999999999</v>
      </c>
      <c r="P53" s="41">
        <v>8.3999999999999995E-3</v>
      </c>
      <c r="Q53" s="12"/>
    </row>
    <row r="54" spans="1:17" ht="79.5" hidden="1" customHeight="1" thickBot="1">
      <c r="A54" s="15" t="s">
        <v>66</v>
      </c>
      <c r="B54" s="6" t="s">
        <v>37</v>
      </c>
      <c r="C54" s="4">
        <v>41</v>
      </c>
      <c r="D54" s="12"/>
      <c r="E54" s="67"/>
      <c r="F54" s="68"/>
      <c r="G54" s="12"/>
      <c r="H54" s="22"/>
      <c r="I54" s="41"/>
      <c r="J54" s="69"/>
      <c r="K54" s="70"/>
      <c r="L54" s="22"/>
      <c r="M54" s="41"/>
      <c r="N54" s="21"/>
      <c r="O54" s="22"/>
      <c r="P54" s="41"/>
      <c r="Q54" s="12"/>
    </row>
    <row r="55" spans="1:17" ht="79.5" hidden="1" customHeight="1" thickBot="1">
      <c r="A55" s="15" t="s">
        <v>67</v>
      </c>
      <c r="B55" s="6" t="s">
        <v>38</v>
      </c>
      <c r="C55" s="4">
        <v>42</v>
      </c>
      <c r="D55" s="12"/>
      <c r="E55" s="67"/>
      <c r="F55" s="68"/>
      <c r="G55" s="12"/>
      <c r="H55" s="22"/>
      <c r="I55" s="41"/>
      <c r="J55" s="69"/>
      <c r="K55" s="70"/>
      <c r="L55" s="22"/>
      <c r="M55" s="41"/>
      <c r="N55" s="21"/>
      <c r="O55" s="22"/>
      <c r="P55" s="41"/>
      <c r="Q55" s="12"/>
    </row>
    <row r="56" spans="1:17" ht="79.5" hidden="1" customHeight="1" thickBot="1">
      <c r="A56" s="15" t="s">
        <v>68</v>
      </c>
      <c r="B56" s="6" t="s">
        <v>39</v>
      </c>
      <c r="C56" s="4">
        <v>43</v>
      </c>
      <c r="D56" s="12"/>
      <c r="E56" s="67"/>
      <c r="F56" s="68"/>
      <c r="G56" s="12"/>
      <c r="H56" s="22"/>
      <c r="I56" s="41"/>
      <c r="J56" s="69"/>
      <c r="K56" s="70"/>
      <c r="L56" s="22"/>
      <c r="M56" s="41"/>
      <c r="N56" s="21"/>
      <c r="O56" s="22"/>
      <c r="P56" s="41"/>
      <c r="Q56" s="12"/>
    </row>
    <row r="57" spans="1:17" ht="79.5" hidden="1" customHeight="1" thickBot="1">
      <c r="A57" s="15" t="s">
        <v>69</v>
      </c>
      <c r="B57" s="12"/>
      <c r="C57" s="4">
        <v>44</v>
      </c>
      <c r="D57" s="12"/>
      <c r="E57" s="67"/>
      <c r="F57" s="68"/>
      <c r="G57" s="12"/>
      <c r="H57" s="22"/>
      <c r="I57" s="41"/>
      <c r="J57" s="69"/>
      <c r="K57" s="70"/>
      <c r="L57" s="22"/>
      <c r="M57" s="41"/>
      <c r="N57" s="21"/>
      <c r="O57" s="22"/>
      <c r="P57" s="41"/>
      <c r="Q57" s="12"/>
    </row>
    <row r="58" spans="1:17" ht="79.5" hidden="1" customHeight="1" thickBot="1">
      <c r="A58" s="15" t="s">
        <v>70</v>
      </c>
      <c r="B58" s="12"/>
      <c r="C58" s="4">
        <v>45</v>
      </c>
      <c r="D58" s="12"/>
      <c r="E58" s="67"/>
      <c r="F58" s="68"/>
      <c r="G58" s="12"/>
      <c r="H58" s="22"/>
      <c r="I58" s="41"/>
      <c r="J58" s="69"/>
      <c r="K58" s="70"/>
      <c r="L58" s="22"/>
      <c r="M58" s="41"/>
      <c r="N58" s="21"/>
      <c r="O58" s="22"/>
      <c r="P58" s="41"/>
      <c r="Q58" s="12"/>
    </row>
    <row r="59" spans="1:17" ht="79.5" customHeight="1" thickBot="1">
      <c r="A59" s="27">
        <v>16</v>
      </c>
      <c r="B59" s="6" t="s">
        <v>40</v>
      </c>
      <c r="C59" s="4">
        <v>36</v>
      </c>
      <c r="D59" s="12"/>
      <c r="E59" s="67"/>
      <c r="F59" s="68"/>
      <c r="G59" s="12"/>
      <c r="H59" s="22">
        <f>SUM(H60:H63)</f>
        <v>0.38908999999999994</v>
      </c>
      <c r="I59" s="41">
        <f>I60+I61+I63+I62</f>
        <v>1.3100000000000001E-2</v>
      </c>
      <c r="J59" s="69"/>
      <c r="K59" s="70"/>
      <c r="L59" s="22">
        <f>SUM(L60:L63)</f>
        <v>0.25461</v>
      </c>
      <c r="M59" s="41">
        <f>SUM(M60:M63)</f>
        <v>8.8999999999999999E-3</v>
      </c>
      <c r="N59" s="21"/>
      <c r="O59" s="22">
        <f>SUM(O60:O63)</f>
        <v>0.38958999999999999</v>
      </c>
      <c r="P59" s="41">
        <f>SUM(P60:P63)</f>
        <v>1.3999999999999999E-2</v>
      </c>
      <c r="Q59" s="12"/>
    </row>
    <row r="60" spans="1:17" ht="15.75" thickBot="1">
      <c r="A60" s="15" t="s">
        <v>71</v>
      </c>
      <c r="B60" s="6" t="s">
        <v>74</v>
      </c>
      <c r="C60" s="4">
        <v>37</v>
      </c>
      <c r="D60" s="12"/>
      <c r="E60" s="28"/>
      <c r="F60" s="29"/>
      <c r="G60" s="12"/>
      <c r="H60" s="22">
        <v>0.24129999999999999</v>
      </c>
      <c r="I60" s="41">
        <v>8.0999999999999996E-3</v>
      </c>
      <c r="J60" s="30"/>
      <c r="K60" s="31"/>
      <c r="L60" s="22">
        <v>0.23319000000000001</v>
      </c>
      <c r="M60" s="41">
        <v>8.0999999999999996E-3</v>
      </c>
      <c r="N60" s="21"/>
      <c r="O60" s="22">
        <v>0.24173</v>
      </c>
      <c r="P60" s="41">
        <v>8.6999999999999994E-3</v>
      </c>
      <c r="Q60" s="12"/>
    </row>
    <row r="61" spans="1:17" ht="15.75" thickBot="1">
      <c r="A61" s="15" t="s">
        <v>72</v>
      </c>
      <c r="B61" s="21" t="s">
        <v>96</v>
      </c>
      <c r="C61" s="4">
        <v>38</v>
      </c>
      <c r="D61" s="12"/>
      <c r="E61" s="67"/>
      <c r="F61" s="68"/>
      <c r="G61" s="12"/>
      <c r="H61" s="22">
        <v>2.6210000000000001E-2</v>
      </c>
      <c r="I61" s="41">
        <v>8.9999999999999998E-4</v>
      </c>
      <c r="J61" s="69"/>
      <c r="K61" s="70"/>
      <c r="L61" s="22"/>
      <c r="M61" s="41"/>
      <c r="N61" s="21"/>
      <c r="O61" s="22">
        <v>2.6210000000000001E-2</v>
      </c>
      <c r="P61" s="41">
        <v>8.9999999999999998E-4</v>
      </c>
      <c r="Q61" s="12"/>
    </row>
    <row r="62" spans="1:17" ht="15.75" thickBot="1">
      <c r="A62" s="15" t="s">
        <v>82</v>
      </c>
      <c r="B62" s="21" t="s">
        <v>111</v>
      </c>
      <c r="C62" s="4">
        <v>39</v>
      </c>
      <c r="D62" s="12"/>
      <c r="E62" s="28"/>
      <c r="F62" s="29"/>
      <c r="G62" s="12"/>
      <c r="H62" s="22">
        <v>1.47E-2</v>
      </c>
      <c r="I62" s="41">
        <v>5.0000000000000001E-4</v>
      </c>
      <c r="J62" s="30"/>
      <c r="K62" s="31"/>
      <c r="L62" s="22">
        <v>1.08E-3</v>
      </c>
      <c r="M62" s="41">
        <v>0</v>
      </c>
      <c r="N62" s="21"/>
      <c r="O62" s="22">
        <v>1.477E-2</v>
      </c>
      <c r="P62" s="41">
        <v>5.0000000000000001E-4</v>
      </c>
      <c r="Q62" s="12"/>
    </row>
    <row r="63" spans="1:17" ht="15.75" thickBot="1">
      <c r="A63" s="15" t="s">
        <v>107</v>
      </c>
      <c r="B63" s="21" t="s">
        <v>81</v>
      </c>
      <c r="C63" s="4">
        <v>40</v>
      </c>
      <c r="D63" s="12"/>
      <c r="E63" s="67"/>
      <c r="F63" s="68"/>
      <c r="G63" s="12"/>
      <c r="H63" s="22">
        <v>0.10688</v>
      </c>
      <c r="I63" s="41">
        <v>3.5999999999999999E-3</v>
      </c>
      <c r="J63" s="69"/>
      <c r="K63" s="70"/>
      <c r="L63" s="22">
        <v>2.034E-2</v>
      </c>
      <c r="M63" s="41">
        <v>8.0000000000000004E-4</v>
      </c>
      <c r="N63" s="21"/>
      <c r="O63" s="22">
        <v>0.10688</v>
      </c>
      <c r="P63" s="41">
        <v>3.8999999999999998E-3</v>
      </c>
      <c r="Q63" s="12"/>
    </row>
    <row r="64" spans="1:17" ht="15.75" customHeight="1">
      <c r="A64" s="76" t="s">
        <v>86</v>
      </c>
      <c r="B64" s="76"/>
      <c r="C64" s="76"/>
      <c r="D64" s="76"/>
      <c r="E64" s="76"/>
      <c r="F64" s="76" t="s">
        <v>42</v>
      </c>
      <c r="G64" s="76"/>
      <c r="H64" s="76"/>
      <c r="I64" s="76"/>
      <c r="J64" s="76"/>
      <c r="K64" s="76" t="s">
        <v>87</v>
      </c>
      <c r="L64" s="76"/>
      <c r="M64" s="76"/>
      <c r="N64" s="76"/>
      <c r="O64" s="76"/>
      <c r="P64" s="76"/>
      <c r="Q64" s="76"/>
    </row>
    <row r="65" spans="1:17">
      <c r="A65" s="77" t="s">
        <v>41</v>
      </c>
      <c r="B65" s="77"/>
      <c r="C65" s="77"/>
      <c r="D65" s="77"/>
      <c r="E65" s="77"/>
      <c r="F65" s="77" t="s">
        <v>43</v>
      </c>
      <c r="G65" s="77"/>
      <c r="H65" s="77"/>
      <c r="I65" s="77"/>
      <c r="J65" s="77"/>
      <c r="K65" s="77" t="s">
        <v>44</v>
      </c>
      <c r="L65" s="77"/>
      <c r="M65" s="77"/>
      <c r="N65" s="77"/>
      <c r="O65" s="77"/>
      <c r="P65" s="77"/>
      <c r="Q65" s="77"/>
    </row>
    <row r="66" spans="1:17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</row>
    <row r="67" spans="1:17" ht="15.75">
      <c r="A67" s="7"/>
    </row>
    <row r="68" spans="1:17">
      <c r="A68" s="73" t="s">
        <v>45</v>
      </c>
      <c r="B68" s="75"/>
    </row>
    <row r="69" spans="1:17" ht="46.5" customHeight="1">
      <c r="A69" s="32" t="s">
        <v>46</v>
      </c>
      <c r="B69" s="73" t="s">
        <v>47</v>
      </c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</row>
    <row r="70" spans="1:17">
      <c r="A70" s="9"/>
    </row>
  </sheetData>
  <mergeCells count="113">
    <mergeCell ref="J7:K7"/>
    <mergeCell ref="E8:F8"/>
    <mergeCell ref="J8:K8"/>
    <mergeCell ref="E9:F9"/>
    <mergeCell ref="J9:K9"/>
    <mergeCell ref="E10:F10"/>
    <mergeCell ref="J10:K10"/>
    <mergeCell ref="I1:P2"/>
    <mergeCell ref="A4:P4"/>
    <mergeCell ref="B5:B7"/>
    <mergeCell ref="C5:C7"/>
    <mergeCell ref="D5:K5"/>
    <mergeCell ref="L5:N6"/>
    <mergeCell ref="O5:Q6"/>
    <mergeCell ref="D6:G6"/>
    <mergeCell ref="H6:K6"/>
    <mergeCell ref="E7:F7"/>
    <mergeCell ref="E15:F15"/>
    <mergeCell ref="E16:F16"/>
    <mergeCell ref="E17:F17"/>
    <mergeCell ref="J17:K17"/>
    <mergeCell ref="E18:F18"/>
    <mergeCell ref="E19:F19"/>
    <mergeCell ref="J19:K19"/>
    <mergeCell ref="E11:F11"/>
    <mergeCell ref="J11:K11"/>
    <mergeCell ref="E12:F12"/>
    <mergeCell ref="J12:K12"/>
    <mergeCell ref="E13:F13"/>
    <mergeCell ref="E14:F14"/>
    <mergeCell ref="J14:K14"/>
    <mergeCell ref="E23:F23"/>
    <mergeCell ref="J23:K23"/>
    <mergeCell ref="E24:F24"/>
    <mergeCell ref="J24:K24"/>
    <mergeCell ref="E25:F25"/>
    <mergeCell ref="J25:K25"/>
    <mergeCell ref="E20:F20"/>
    <mergeCell ref="J20:K20"/>
    <mergeCell ref="E21:F21"/>
    <mergeCell ref="J21:K21"/>
    <mergeCell ref="E22:F22"/>
    <mergeCell ref="J22:K22"/>
    <mergeCell ref="E29:F29"/>
    <mergeCell ref="J29:K29"/>
    <mergeCell ref="E30:F30"/>
    <mergeCell ref="J30:K30"/>
    <mergeCell ref="E31:F31"/>
    <mergeCell ref="J31:K31"/>
    <mergeCell ref="E26:F26"/>
    <mergeCell ref="J26:K26"/>
    <mergeCell ref="E27:F27"/>
    <mergeCell ref="J27:K27"/>
    <mergeCell ref="E28:F28"/>
    <mergeCell ref="J28:K28"/>
    <mergeCell ref="E38:F38"/>
    <mergeCell ref="J38:K38"/>
    <mergeCell ref="E40:F40"/>
    <mergeCell ref="J40:K40"/>
    <mergeCell ref="E41:F41"/>
    <mergeCell ref="J41:K41"/>
    <mergeCell ref="E32:F32"/>
    <mergeCell ref="J32:K32"/>
    <mergeCell ref="E33:F33"/>
    <mergeCell ref="J33:K33"/>
    <mergeCell ref="E34:F34"/>
    <mergeCell ref="J34:K34"/>
    <mergeCell ref="E45:F45"/>
    <mergeCell ref="J45:K45"/>
    <mergeCell ref="E46:F46"/>
    <mergeCell ref="J46:K46"/>
    <mergeCell ref="E47:F47"/>
    <mergeCell ref="J47:K47"/>
    <mergeCell ref="E42:F42"/>
    <mergeCell ref="J42:K42"/>
    <mergeCell ref="E43:F43"/>
    <mergeCell ref="J43:K43"/>
    <mergeCell ref="E44:F44"/>
    <mergeCell ref="J44:K44"/>
    <mergeCell ref="E52:F52"/>
    <mergeCell ref="J52:K52"/>
    <mergeCell ref="E53:F53"/>
    <mergeCell ref="J53:K53"/>
    <mergeCell ref="E54:F54"/>
    <mergeCell ref="J54:K54"/>
    <mergeCell ref="E48:F48"/>
    <mergeCell ref="J48:K48"/>
    <mergeCell ref="E49:F49"/>
    <mergeCell ref="J49:K49"/>
    <mergeCell ref="E50:F50"/>
    <mergeCell ref="J50:K50"/>
    <mergeCell ref="E58:F58"/>
    <mergeCell ref="J58:K58"/>
    <mergeCell ref="E59:F59"/>
    <mergeCell ref="J59:K59"/>
    <mergeCell ref="E61:F61"/>
    <mergeCell ref="J61:K61"/>
    <mergeCell ref="E55:F55"/>
    <mergeCell ref="J55:K55"/>
    <mergeCell ref="E56:F56"/>
    <mergeCell ref="J56:K56"/>
    <mergeCell ref="E57:F57"/>
    <mergeCell ref="J57:K57"/>
    <mergeCell ref="A68:B68"/>
    <mergeCell ref="B69:P69"/>
    <mergeCell ref="E63:F63"/>
    <mergeCell ref="J63:K63"/>
    <mergeCell ref="A64:E64"/>
    <mergeCell ref="F64:J64"/>
    <mergeCell ref="K64:Q64"/>
    <mergeCell ref="A65:E65"/>
    <mergeCell ref="F65:J65"/>
    <mergeCell ref="K65:Q65"/>
  </mergeCells>
  <hyperlinks>
    <hyperlink ref="B17" r:id="rId1" display="https://zakon.rada.gov.ua/laws/show/254%D0%BA/96-%D0%B2%D1%80"/>
  </hyperlinks>
  <pageMargins left="1.1023622047244095" right="0.70866141732283472" top="0.74803149606299213" bottom="0.74803149606299213" header="0.31496062992125984" footer="0.31496062992125984"/>
  <pageSetup paperSize="9" scale="85" orientation="portrait" r:id="rId2"/>
  <rowBreaks count="1" manualBreakCount="1">
    <brk id="17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Q70"/>
  <sheetViews>
    <sheetView view="pageBreakPreview" topLeftCell="A4" zoomScale="86" zoomScaleNormal="118" zoomScaleSheetLayoutView="86" workbookViewId="0">
      <selection activeCell="M10" sqref="M10"/>
    </sheetView>
  </sheetViews>
  <sheetFormatPr defaultRowHeight="15"/>
  <cols>
    <col min="2" max="2" width="23.5703125" customWidth="1"/>
    <col min="3" max="3" width="6.140625" customWidth="1"/>
    <col min="4" max="7" width="0" hidden="1" customWidth="1"/>
    <col min="8" max="8" width="11.42578125" customWidth="1"/>
    <col min="10" max="11" width="0" hidden="1" customWidth="1"/>
    <col min="14" max="14" width="0" hidden="1" customWidth="1"/>
    <col min="17" max="17" width="0" hidden="1" customWidth="1"/>
  </cols>
  <sheetData>
    <row r="1" spans="1:17" ht="15.75">
      <c r="A1" s="16"/>
      <c r="I1" s="46" t="s">
        <v>73</v>
      </c>
      <c r="J1" s="46"/>
      <c r="K1" s="46"/>
      <c r="L1" s="46"/>
      <c r="M1" s="46"/>
      <c r="N1" s="46"/>
      <c r="O1" s="46"/>
      <c r="P1" s="47"/>
    </row>
    <row r="2" spans="1:17" ht="96" customHeight="1">
      <c r="A2" s="16"/>
      <c r="I2" s="46"/>
      <c r="J2" s="46"/>
      <c r="K2" s="46"/>
      <c r="L2" s="46"/>
      <c r="M2" s="46"/>
      <c r="N2" s="46"/>
      <c r="O2" s="46"/>
      <c r="P2" s="47"/>
    </row>
    <row r="3" spans="1:17" ht="18.75">
      <c r="A3" s="1"/>
    </row>
    <row r="4" spans="1:17" ht="58.5" customHeight="1" thickBot="1">
      <c r="A4" s="64" t="s">
        <v>113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6"/>
      <c r="P4" s="66"/>
      <c r="Q4" s="10"/>
    </row>
    <row r="5" spans="1:17" ht="16.5" thickBot="1">
      <c r="A5" s="25" t="s">
        <v>0</v>
      </c>
      <c r="B5" s="48" t="s">
        <v>2</v>
      </c>
      <c r="C5" s="48" t="s">
        <v>3</v>
      </c>
      <c r="D5" s="51" t="s">
        <v>4</v>
      </c>
      <c r="E5" s="52"/>
      <c r="F5" s="52"/>
      <c r="G5" s="52"/>
      <c r="H5" s="52"/>
      <c r="I5" s="52"/>
      <c r="J5" s="52"/>
      <c r="K5" s="53"/>
      <c r="L5" s="54" t="s">
        <v>5</v>
      </c>
      <c r="M5" s="55"/>
      <c r="N5" s="55"/>
      <c r="O5" s="58" t="s">
        <v>92</v>
      </c>
      <c r="P5" s="59"/>
      <c r="Q5" s="60"/>
    </row>
    <row r="6" spans="1:17" ht="55.5" customHeight="1" thickBot="1">
      <c r="A6" s="26" t="s">
        <v>1</v>
      </c>
      <c r="B6" s="49"/>
      <c r="C6" s="49"/>
      <c r="D6" s="51" t="s">
        <v>6</v>
      </c>
      <c r="E6" s="52"/>
      <c r="F6" s="52"/>
      <c r="G6" s="53"/>
      <c r="H6" s="51" t="s">
        <v>91</v>
      </c>
      <c r="I6" s="52"/>
      <c r="J6" s="52"/>
      <c r="K6" s="53"/>
      <c r="L6" s="56"/>
      <c r="M6" s="57"/>
      <c r="N6" s="57"/>
      <c r="O6" s="61"/>
      <c r="P6" s="62"/>
      <c r="Q6" s="63"/>
    </row>
    <row r="7" spans="1:17" ht="26.25" thickBot="1">
      <c r="A7" s="11"/>
      <c r="B7" s="50"/>
      <c r="C7" s="50"/>
      <c r="D7" s="4" t="s">
        <v>7</v>
      </c>
      <c r="E7" s="51" t="s">
        <v>8</v>
      </c>
      <c r="F7" s="53"/>
      <c r="G7" s="4" t="s">
        <v>9</v>
      </c>
      <c r="H7" s="4" t="s">
        <v>7</v>
      </c>
      <c r="I7" s="4" t="s">
        <v>8</v>
      </c>
      <c r="J7" s="51" t="s">
        <v>9</v>
      </c>
      <c r="K7" s="53"/>
      <c r="L7" s="4" t="s">
        <v>7</v>
      </c>
      <c r="M7" s="4" t="s">
        <v>8</v>
      </c>
      <c r="N7" s="4" t="s">
        <v>9</v>
      </c>
      <c r="O7" s="4" t="s">
        <v>7</v>
      </c>
      <c r="P7" s="4" t="s">
        <v>8</v>
      </c>
      <c r="Q7" s="4" t="s">
        <v>9</v>
      </c>
    </row>
    <row r="8" spans="1:17" ht="15.75" thickBot="1">
      <c r="A8" s="27" t="s">
        <v>10</v>
      </c>
      <c r="B8" s="4" t="s">
        <v>11</v>
      </c>
      <c r="C8" s="4" t="s">
        <v>12</v>
      </c>
      <c r="D8" s="4">
        <v>1</v>
      </c>
      <c r="E8" s="51">
        <v>2</v>
      </c>
      <c r="F8" s="53"/>
      <c r="G8" s="4">
        <v>3</v>
      </c>
      <c r="H8" s="4">
        <v>4</v>
      </c>
      <c r="I8" s="4">
        <v>5</v>
      </c>
      <c r="J8" s="51">
        <v>6</v>
      </c>
      <c r="K8" s="53"/>
      <c r="L8" s="4">
        <v>7</v>
      </c>
      <c r="M8" s="4">
        <v>8</v>
      </c>
      <c r="N8" s="4">
        <v>9</v>
      </c>
      <c r="O8" s="4">
        <v>10</v>
      </c>
      <c r="P8" s="4">
        <v>11</v>
      </c>
      <c r="Q8" s="4">
        <v>12</v>
      </c>
    </row>
    <row r="9" spans="1:17" ht="68.25" customHeight="1" thickBot="1">
      <c r="A9" s="11"/>
      <c r="B9" s="45" t="s">
        <v>13</v>
      </c>
      <c r="C9" s="4">
        <v>1</v>
      </c>
      <c r="D9" s="12"/>
      <c r="E9" s="67"/>
      <c r="F9" s="68"/>
      <c r="G9" s="12"/>
      <c r="H9" s="43">
        <f>H10+H11+H12+H13+H14+H15+H16+H17+H18+H31+H40+H46+H49+H52+H53+H59</f>
        <v>104.01136999999999</v>
      </c>
      <c r="I9" s="43">
        <f>I10+I11+I12+I13+I14+I15+I16+I17+I18+I31+I40+I46+I49+I52+I53+I59</f>
        <v>31.421400000000002</v>
      </c>
      <c r="J9" s="71"/>
      <c r="K9" s="72"/>
      <c r="L9" s="43">
        <f>L10+L11+L12+L13+L14+L15+L16+L17+L18+L31+L40+L46+L49+L52+L53+L59+0.225</f>
        <v>107.26979000000001</v>
      </c>
      <c r="M9" s="43">
        <f>M10+M11+M12+M13+M14+M15+M16+M17+M18+M31+M40+M46+M49+M52+M53+M59+0.06</f>
        <v>27.854799999999997</v>
      </c>
      <c r="N9" s="44">
        <f>N10+N11+N12+N13+N14+N15+N16+N17+N18+N31+N40+N46+N49+N52+N53+N59</f>
        <v>0</v>
      </c>
      <c r="O9" s="43">
        <f>O10+O11+O12+O13+O14+O15+O16+O17+O18+O31+O40+O46+O49+O52+O53+O59</f>
        <v>146.38069000000007</v>
      </c>
      <c r="P9" s="43">
        <f>P10+P11+P12+P13+P14+P15+P16+P17+P18+P31+P40+P46+P49+P52+P53+P59</f>
        <v>38.694299999999991</v>
      </c>
      <c r="Q9" s="12"/>
    </row>
    <row r="10" spans="1:17" ht="79.5" customHeight="1" thickBot="1">
      <c r="A10" s="27">
        <v>1</v>
      </c>
      <c r="B10" s="6" t="s">
        <v>14</v>
      </c>
      <c r="C10" s="4">
        <v>2</v>
      </c>
      <c r="D10" s="12"/>
      <c r="E10" s="67"/>
      <c r="F10" s="68"/>
      <c r="G10" s="12"/>
      <c r="H10" s="22">
        <v>76.580719999999999</v>
      </c>
      <c r="I10" s="41">
        <v>23.136199999999999</v>
      </c>
      <c r="J10" s="69"/>
      <c r="K10" s="70"/>
      <c r="L10" s="22">
        <v>81.304720000000003</v>
      </c>
      <c r="M10" s="41">
        <v>21.1126</v>
      </c>
      <c r="N10" s="21"/>
      <c r="O10" s="22">
        <v>111.08673</v>
      </c>
      <c r="P10" s="41">
        <v>29.364699999999999</v>
      </c>
      <c r="Q10" s="12"/>
    </row>
    <row r="11" spans="1:17" ht="69" customHeight="1" thickBot="1">
      <c r="A11" s="27">
        <v>2</v>
      </c>
      <c r="B11" s="6" t="s">
        <v>15</v>
      </c>
      <c r="C11" s="4">
        <v>3</v>
      </c>
      <c r="D11" s="12"/>
      <c r="E11" s="67"/>
      <c r="F11" s="68"/>
      <c r="G11" s="12"/>
      <c r="H11" s="22">
        <v>16.726849999999999</v>
      </c>
      <c r="I11" s="41">
        <v>5.0533999999999999</v>
      </c>
      <c r="J11" s="69"/>
      <c r="K11" s="70"/>
      <c r="L11" s="22">
        <v>17.886279999999999</v>
      </c>
      <c r="M11" s="41">
        <v>4.6445999999999996</v>
      </c>
      <c r="N11" s="21"/>
      <c r="O11" s="22">
        <v>24.439080000000001</v>
      </c>
      <c r="P11" s="41">
        <v>6.4602000000000004</v>
      </c>
      <c r="Q11" s="12"/>
    </row>
    <row r="12" spans="1:17" ht="32.25" customHeight="1" thickBot="1">
      <c r="A12" s="27">
        <v>3</v>
      </c>
      <c r="B12" s="6" t="s">
        <v>16</v>
      </c>
      <c r="C12" s="4">
        <v>4</v>
      </c>
      <c r="D12" s="12"/>
      <c r="E12" s="67"/>
      <c r="F12" s="68"/>
      <c r="G12" s="12"/>
      <c r="H12" s="22">
        <v>6.7549999999999999E-2</v>
      </c>
      <c r="I12" s="41">
        <v>2.0400000000000001E-2</v>
      </c>
      <c r="J12" s="69"/>
      <c r="K12" s="70"/>
      <c r="L12" s="22">
        <v>7.17E-2</v>
      </c>
      <c r="M12" s="41">
        <v>1.8599999999999998E-2</v>
      </c>
      <c r="N12" s="21"/>
      <c r="O12" s="22">
        <v>6.7549999999999999E-2</v>
      </c>
      <c r="P12" s="41">
        <v>1.7899999999999999E-2</v>
      </c>
      <c r="Q12" s="12"/>
    </row>
    <row r="13" spans="1:17" ht="57" customHeight="1" thickBot="1">
      <c r="A13" s="27">
        <v>4</v>
      </c>
      <c r="B13" s="6" t="s">
        <v>17</v>
      </c>
      <c r="C13" s="4">
        <v>5</v>
      </c>
      <c r="D13" s="12"/>
      <c r="E13" s="67"/>
      <c r="F13" s="68"/>
      <c r="G13" s="12"/>
      <c r="H13" s="22">
        <v>0.38657999999999998</v>
      </c>
      <c r="I13" s="41">
        <v>0.1168</v>
      </c>
      <c r="J13" s="30"/>
      <c r="K13" s="31"/>
      <c r="L13" s="22">
        <v>3.5999999999999997E-2</v>
      </c>
      <c r="M13" s="41">
        <v>9.2999999999999992E-3</v>
      </c>
      <c r="N13" s="21"/>
      <c r="O13" s="22">
        <v>0.38657999999999998</v>
      </c>
      <c r="P13" s="41">
        <v>0.1022</v>
      </c>
      <c r="Q13" s="12"/>
    </row>
    <row r="14" spans="1:17" ht="59.25" customHeight="1" thickBot="1">
      <c r="A14" s="27">
        <v>5</v>
      </c>
      <c r="B14" s="6" t="s">
        <v>18</v>
      </c>
      <c r="C14" s="4">
        <v>6</v>
      </c>
      <c r="D14" s="12"/>
      <c r="E14" s="67"/>
      <c r="F14" s="68"/>
      <c r="G14" s="12"/>
      <c r="H14" s="22">
        <v>5.1310000000000001E-2</v>
      </c>
      <c r="I14" s="41">
        <v>1.55E-2</v>
      </c>
      <c r="J14" s="69"/>
      <c r="K14" s="70"/>
      <c r="L14" s="22">
        <v>2.7189999999999999E-2</v>
      </c>
      <c r="M14" s="41">
        <v>0.01</v>
      </c>
      <c r="N14" s="21"/>
      <c r="O14" s="22">
        <v>5.1310000000000001E-2</v>
      </c>
      <c r="P14" s="41">
        <v>1.3599999999999999E-2</v>
      </c>
      <c r="Q14" s="12"/>
    </row>
    <row r="15" spans="1:17" ht="42" customHeight="1" thickBot="1">
      <c r="A15" s="27">
        <v>6</v>
      </c>
      <c r="B15" s="6" t="s">
        <v>19</v>
      </c>
      <c r="C15" s="4">
        <v>7</v>
      </c>
      <c r="D15" s="12"/>
      <c r="E15" s="67"/>
      <c r="F15" s="68"/>
      <c r="G15" s="12"/>
      <c r="H15" s="22">
        <v>0.32957999999999998</v>
      </c>
      <c r="I15" s="41">
        <v>9.9599999999999994E-2</v>
      </c>
      <c r="J15" s="30"/>
      <c r="K15" s="31"/>
      <c r="L15" s="22">
        <v>0.39351999999999998</v>
      </c>
      <c r="M15" s="41">
        <v>0.1</v>
      </c>
      <c r="N15" s="21"/>
      <c r="O15" s="22">
        <v>0.32957999999999998</v>
      </c>
      <c r="P15" s="41">
        <v>8.7099999999999997E-2</v>
      </c>
      <c r="Q15" s="12"/>
    </row>
    <row r="16" spans="1:17" ht="63" customHeight="1" thickBot="1">
      <c r="A16" s="27">
        <v>7</v>
      </c>
      <c r="B16" s="6" t="s">
        <v>20</v>
      </c>
      <c r="C16" s="4">
        <v>8</v>
      </c>
      <c r="D16" s="12"/>
      <c r="E16" s="67"/>
      <c r="F16" s="68"/>
      <c r="G16" s="12"/>
      <c r="H16" s="22">
        <v>0.54266999999999999</v>
      </c>
      <c r="I16" s="41">
        <v>0.16389999999999999</v>
      </c>
      <c r="J16" s="30"/>
      <c r="K16" s="31"/>
      <c r="L16" s="22">
        <v>0.14005999999999999</v>
      </c>
      <c r="M16" s="41">
        <v>3.6400000000000002E-2</v>
      </c>
      <c r="N16" s="21"/>
      <c r="O16" s="22">
        <v>0.54266999999999999</v>
      </c>
      <c r="P16" s="41">
        <v>0.1434</v>
      </c>
      <c r="Q16" s="12"/>
    </row>
    <row r="17" spans="1:17" ht="77.25" thickBot="1">
      <c r="A17" s="27">
        <v>8</v>
      </c>
      <c r="B17" s="20" t="s">
        <v>90</v>
      </c>
      <c r="C17" s="4">
        <v>9</v>
      </c>
      <c r="D17" s="12"/>
      <c r="E17" s="67"/>
      <c r="F17" s="68"/>
      <c r="G17" s="12"/>
      <c r="H17" s="22">
        <v>1.5996300000000001</v>
      </c>
      <c r="I17" s="41">
        <v>0.48330000000000001</v>
      </c>
      <c r="J17" s="69"/>
      <c r="K17" s="70"/>
      <c r="L17" s="22">
        <v>1.36202</v>
      </c>
      <c r="M17" s="41">
        <v>0.35370000000000001</v>
      </c>
      <c r="N17" s="21"/>
      <c r="O17" s="22">
        <v>1.75071</v>
      </c>
      <c r="P17" s="41">
        <v>0.46279999999999999</v>
      </c>
      <c r="Q17" s="12"/>
    </row>
    <row r="18" spans="1:17" ht="96.75" customHeight="1" thickBot="1">
      <c r="A18" s="27">
        <v>9</v>
      </c>
      <c r="B18" s="6" t="s">
        <v>21</v>
      </c>
      <c r="C18" s="4">
        <v>10</v>
      </c>
      <c r="D18" s="12"/>
      <c r="E18" s="67"/>
      <c r="F18" s="68"/>
      <c r="G18" s="12"/>
      <c r="H18" s="22">
        <f>SUM(H19:H22)</f>
        <v>2.87235</v>
      </c>
      <c r="I18" s="41">
        <f>I19+I20+I21+I22</f>
        <v>0.8679</v>
      </c>
      <c r="J18" s="22">
        <f t="shared" ref="J18:K18" si="0">J19+J20+J21+J22</f>
        <v>0</v>
      </c>
      <c r="K18" s="22">
        <f t="shared" si="0"/>
        <v>0</v>
      </c>
      <c r="L18" s="22">
        <f>SUM(L19:L22)</f>
        <v>0.89524000000000004</v>
      </c>
      <c r="M18" s="41">
        <f t="shared" ref="M18:P18" si="1">SUM(M19:M22)</f>
        <v>0.23</v>
      </c>
      <c r="N18" s="22">
        <f t="shared" si="1"/>
        <v>0</v>
      </c>
      <c r="O18" s="22">
        <f t="shared" si="1"/>
        <v>2.87235</v>
      </c>
      <c r="P18" s="41">
        <f t="shared" si="1"/>
        <v>0.76580000000000004</v>
      </c>
      <c r="Q18" s="12"/>
    </row>
    <row r="19" spans="1:17" ht="26.25" thickBot="1">
      <c r="A19" s="14" t="s">
        <v>48</v>
      </c>
      <c r="B19" s="6" t="s">
        <v>95</v>
      </c>
      <c r="C19" s="4">
        <v>11</v>
      </c>
      <c r="D19" s="12"/>
      <c r="E19" s="67"/>
      <c r="F19" s="68"/>
      <c r="G19" s="12"/>
      <c r="H19" s="22">
        <v>5.5169999999999997E-2</v>
      </c>
      <c r="I19" s="41">
        <v>1.67E-2</v>
      </c>
      <c r="J19" s="69"/>
      <c r="K19" s="70"/>
      <c r="L19" s="22"/>
      <c r="M19" s="41"/>
      <c r="N19" s="21"/>
      <c r="O19" s="22">
        <v>5.5169999999999997E-2</v>
      </c>
      <c r="P19" s="41">
        <v>1.46E-2</v>
      </c>
      <c r="Q19" s="12"/>
    </row>
    <row r="20" spans="1:17" ht="26.25" thickBot="1">
      <c r="A20" s="14" t="s">
        <v>49</v>
      </c>
      <c r="B20" s="6" t="s">
        <v>98</v>
      </c>
      <c r="C20" s="4">
        <v>12</v>
      </c>
      <c r="D20" s="12"/>
      <c r="E20" s="67"/>
      <c r="F20" s="68"/>
      <c r="G20" s="12"/>
      <c r="H20" s="22">
        <v>0.82181000000000004</v>
      </c>
      <c r="I20" s="41">
        <v>0.24829999999999999</v>
      </c>
      <c r="J20" s="69"/>
      <c r="K20" s="70"/>
      <c r="L20" s="22"/>
      <c r="M20" s="41"/>
      <c r="N20" s="21"/>
      <c r="O20" s="22">
        <v>0.82181000000000004</v>
      </c>
      <c r="P20" s="41">
        <v>0.2172</v>
      </c>
      <c r="Q20" s="12"/>
    </row>
    <row r="21" spans="1:17" ht="26.25" hidden="1" thickBot="1">
      <c r="A21" s="14" t="s">
        <v>50</v>
      </c>
      <c r="B21" s="6" t="s">
        <v>22</v>
      </c>
      <c r="C21" s="4">
        <v>13</v>
      </c>
      <c r="D21" s="12"/>
      <c r="E21" s="67"/>
      <c r="F21" s="68"/>
      <c r="G21" s="12"/>
      <c r="H21" s="19"/>
      <c r="I21" s="42"/>
      <c r="J21" s="67"/>
      <c r="K21" s="68"/>
      <c r="L21" s="19"/>
      <c r="M21" s="42"/>
      <c r="N21" s="12"/>
      <c r="O21" s="19"/>
      <c r="P21" s="42"/>
      <c r="Q21" s="12"/>
    </row>
    <row r="22" spans="1:17" ht="60" customHeight="1" thickBot="1">
      <c r="A22" s="14" t="s">
        <v>51</v>
      </c>
      <c r="B22" s="6" t="s">
        <v>23</v>
      </c>
      <c r="C22" s="4">
        <v>13</v>
      </c>
      <c r="D22" s="12"/>
      <c r="E22" s="67"/>
      <c r="F22" s="68"/>
      <c r="G22" s="12"/>
      <c r="H22" s="22">
        <f>SUM(H23:H28)</f>
        <v>1.9953699999999999</v>
      </c>
      <c r="I22" s="41">
        <f>SUM(I23:I28)</f>
        <v>0.60289999999999999</v>
      </c>
      <c r="J22" s="69"/>
      <c r="K22" s="70"/>
      <c r="L22" s="22">
        <f>SUM(L23:L28)</f>
        <v>0.89524000000000004</v>
      </c>
      <c r="M22" s="41">
        <f>SUM(M23:M28)</f>
        <v>0.23</v>
      </c>
      <c r="N22" s="22"/>
      <c r="O22" s="22">
        <f>SUM(O23:O28)</f>
        <v>1.9953699999999999</v>
      </c>
      <c r="P22" s="41">
        <f>SUM(P23:P28)</f>
        <v>0.53400000000000003</v>
      </c>
      <c r="Q22" s="12"/>
    </row>
    <row r="23" spans="1:17" ht="15.75" thickBot="1">
      <c r="A23" s="14" t="s">
        <v>52</v>
      </c>
      <c r="B23" s="6" t="s">
        <v>76</v>
      </c>
      <c r="C23" s="4">
        <v>14</v>
      </c>
      <c r="D23" s="12"/>
      <c r="E23" s="67"/>
      <c r="F23" s="68"/>
      <c r="G23" s="12"/>
      <c r="H23" s="22">
        <v>0.81703000000000003</v>
      </c>
      <c r="I23" s="41">
        <v>0.24679999999999999</v>
      </c>
      <c r="J23" s="69"/>
      <c r="K23" s="70"/>
      <c r="L23" s="22">
        <v>7.2099999999999997E-2</v>
      </c>
      <c r="M23" s="41">
        <v>0.02</v>
      </c>
      <c r="N23" s="21"/>
      <c r="O23" s="22">
        <v>0.81703000000000003</v>
      </c>
      <c r="P23" s="41">
        <v>0.216</v>
      </c>
      <c r="Q23" s="12"/>
    </row>
    <row r="24" spans="1:17" ht="15.75" thickBot="1">
      <c r="A24" s="14" t="s">
        <v>53</v>
      </c>
      <c r="B24" s="6" t="s">
        <v>88</v>
      </c>
      <c r="C24" s="4">
        <v>15</v>
      </c>
      <c r="D24" s="12"/>
      <c r="E24" s="67"/>
      <c r="F24" s="68"/>
      <c r="G24" s="12"/>
      <c r="H24" s="22">
        <v>0.99417999999999995</v>
      </c>
      <c r="I24" s="41">
        <v>0.3004</v>
      </c>
      <c r="J24" s="69"/>
      <c r="K24" s="70"/>
      <c r="L24" s="22">
        <v>0.67195000000000005</v>
      </c>
      <c r="M24" s="41">
        <v>0.17</v>
      </c>
      <c r="N24" s="21"/>
      <c r="O24" s="22">
        <v>0.99417999999999995</v>
      </c>
      <c r="P24" s="41">
        <v>0.26279999999999998</v>
      </c>
      <c r="Q24" s="12"/>
    </row>
    <row r="25" spans="1:17" ht="26.25" thickBot="1">
      <c r="A25" s="14" t="s">
        <v>54</v>
      </c>
      <c r="B25" s="6" t="s">
        <v>93</v>
      </c>
      <c r="C25" s="4">
        <v>16</v>
      </c>
      <c r="D25" s="12"/>
      <c r="E25" s="67"/>
      <c r="F25" s="68"/>
      <c r="G25" s="12"/>
      <c r="H25" s="22">
        <v>4.5799999999999999E-3</v>
      </c>
      <c r="I25" s="41">
        <v>1.4E-3</v>
      </c>
      <c r="J25" s="69"/>
      <c r="K25" s="70"/>
      <c r="L25" s="22"/>
      <c r="M25" s="41"/>
      <c r="N25" s="21"/>
      <c r="O25" s="22">
        <v>4.5799999999999999E-3</v>
      </c>
      <c r="P25" s="41">
        <v>1.1999999999999999E-3</v>
      </c>
      <c r="Q25" s="12"/>
    </row>
    <row r="26" spans="1:17" ht="15.75" thickBot="1">
      <c r="A26" s="14" t="s">
        <v>55</v>
      </c>
      <c r="B26" s="6" t="s">
        <v>94</v>
      </c>
      <c r="C26" s="4">
        <v>17</v>
      </c>
      <c r="D26" s="12"/>
      <c r="E26" s="67"/>
      <c r="F26" s="68"/>
      <c r="G26" s="12"/>
      <c r="H26" s="22">
        <v>7.6099999999999996E-3</v>
      </c>
      <c r="I26" s="41">
        <v>2.3E-3</v>
      </c>
      <c r="J26" s="69"/>
      <c r="K26" s="70"/>
      <c r="L26" s="22"/>
      <c r="M26" s="41"/>
      <c r="N26" s="21"/>
      <c r="O26" s="22">
        <v>7.6099999999999996E-3</v>
      </c>
      <c r="P26" s="41">
        <v>2E-3</v>
      </c>
      <c r="Q26" s="12"/>
    </row>
    <row r="27" spans="1:17" ht="15.75" hidden="1" thickBot="1">
      <c r="A27" s="14" t="s">
        <v>56</v>
      </c>
      <c r="B27" s="6" t="s">
        <v>24</v>
      </c>
      <c r="C27" s="4">
        <v>19</v>
      </c>
      <c r="D27" s="12"/>
      <c r="E27" s="67"/>
      <c r="F27" s="68"/>
      <c r="G27" s="12"/>
      <c r="H27" s="22"/>
      <c r="I27" s="41"/>
      <c r="J27" s="69"/>
      <c r="K27" s="70"/>
      <c r="L27" s="22"/>
      <c r="M27" s="41"/>
      <c r="N27" s="21"/>
      <c r="O27" s="22"/>
      <c r="P27" s="41"/>
      <c r="Q27" s="12"/>
    </row>
    <row r="28" spans="1:17" ht="15.75" thickBot="1">
      <c r="A28" s="14" t="s">
        <v>56</v>
      </c>
      <c r="B28" s="6" t="s">
        <v>25</v>
      </c>
      <c r="C28" s="4">
        <v>18</v>
      </c>
      <c r="D28" s="12"/>
      <c r="E28" s="67"/>
      <c r="F28" s="68"/>
      <c r="G28" s="12"/>
      <c r="H28" s="22">
        <v>0.17197000000000001</v>
      </c>
      <c r="I28" s="41">
        <v>5.1999999999999998E-2</v>
      </c>
      <c r="J28" s="69"/>
      <c r="K28" s="70"/>
      <c r="L28" s="22">
        <v>0.15118999999999999</v>
      </c>
      <c r="M28" s="41">
        <v>0.04</v>
      </c>
      <c r="N28" s="21"/>
      <c r="O28" s="22">
        <v>0.17197000000000001</v>
      </c>
      <c r="P28" s="41">
        <v>5.1999999999999998E-2</v>
      </c>
      <c r="Q28" s="12"/>
    </row>
    <row r="29" spans="1:17" ht="15.75" hidden="1" thickBot="1">
      <c r="A29" s="14" t="s">
        <v>57</v>
      </c>
      <c r="B29" s="6" t="s">
        <v>26</v>
      </c>
      <c r="C29" s="4">
        <v>21</v>
      </c>
      <c r="D29" s="12"/>
      <c r="E29" s="67"/>
      <c r="F29" s="68"/>
      <c r="G29" s="12"/>
      <c r="H29" s="22"/>
      <c r="I29" s="41"/>
      <c r="J29" s="69"/>
      <c r="K29" s="70"/>
      <c r="L29" s="22"/>
      <c r="M29" s="41"/>
      <c r="N29" s="21"/>
      <c r="O29" s="22"/>
      <c r="P29" s="41"/>
      <c r="Q29" s="12"/>
    </row>
    <row r="30" spans="1:17" ht="15.75" hidden="1" thickBot="1">
      <c r="A30" s="14"/>
      <c r="B30" s="21"/>
      <c r="C30" s="4">
        <v>22</v>
      </c>
      <c r="D30" s="12"/>
      <c r="E30" s="67"/>
      <c r="F30" s="68"/>
      <c r="G30" s="12"/>
      <c r="H30" s="22"/>
      <c r="I30" s="41"/>
      <c r="J30" s="69"/>
      <c r="K30" s="70"/>
      <c r="L30" s="22"/>
      <c r="M30" s="41"/>
      <c r="N30" s="21"/>
      <c r="O30" s="22"/>
      <c r="P30" s="41"/>
      <c r="Q30" s="12"/>
    </row>
    <row r="31" spans="1:17" ht="26.25" thickBot="1">
      <c r="A31" s="14">
        <v>10</v>
      </c>
      <c r="B31" s="6" t="s">
        <v>27</v>
      </c>
      <c r="C31" s="4">
        <v>19</v>
      </c>
      <c r="D31" s="12"/>
      <c r="E31" s="67"/>
      <c r="F31" s="68"/>
      <c r="G31" s="12"/>
      <c r="H31" s="22">
        <f>SUM(H32:H39)</f>
        <v>0.47236</v>
      </c>
      <c r="I31" s="41">
        <f>SUM(I32:I39)</f>
        <v>0.14269999999999999</v>
      </c>
      <c r="J31" s="69"/>
      <c r="K31" s="70"/>
      <c r="L31" s="22">
        <f>SUM(L32:L39)</f>
        <v>1.7439999999999997E-2</v>
      </c>
      <c r="M31" s="41">
        <f>SUM(M32:M39)</f>
        <v>4.4999999999999997E-3</v>
      </c>
      <c r="N31" s="21">
        <f t="shared" ref="N31" si="2">SUM(N32:N38)</f>
        <v>0</v>
      </c>
      <c r="O31" s="22">
        <f>SUM(O32:O39)</f>
        <v>0.47236</v>
      </c>
      <c r="P31" s="41">
        <f>SUM(P32:P39)</f>
        <v>0.1183</v>
      </c>
      <c r="Q31" s="12"/>
    </row>
    <row r="32" spans="1:17" ht="26.25" thickBot="1">
      <c r="A32" s="14" t="s">
        <v>58</v>
      </c>
      <c r="B32" s="6" t="s">
        <v>104</v>
      </c>
      <c r="C32" s="4">
        <v>20</v>
      </c>
      <c r="D32" s="12"/>
      <c r="E32" s="67"/>
      <c r="F32" s="68"/>
      <c r="G32" s="12"/>
      <c r="H32" s="22">
        <v>0.13442999999999999</v>
      </c>
      <c r="I32" s="41">
        <v>4.0599999999999997E-2</v>
      </c>
      <c r="J32" s="69"/>
      <c r="K32" s="70"/>
      <c r="L32" s="22"/>
      <c r="M32" s="41"/>
      <c r="N32" s="21"/>
      <c r="O32" s="22">
        <v>0.13442999999999999</v>
      </c>
      <c r="P32" s="41">
        <v>3.5499999999999997E-2</v>
      </c>
      <c r="Q32" s="12"/>
    </row>
    <row r="33" spans="1:17" ht="15.75" thickBot="1">
      <c r="A33" s="14" t="s">
        <v>59</v>
      </c>
      <c r="B33" s="6" t="s">
        <v>103</v>
      </c>
      <c r="C33" s="4">
        <v>21</v>
      </c>
      <c r="D33" s="12"/>
      <c r="E33" s="67"/>
      <c r="F33" s="68"/>
      <c r="G33" s="12"/>
      <c r="H33" s="22">
        <v>6.5339999999999995E-2</v>
      </c>
      <c r="I33" s="41">
        <v>1.9699999999999999E-2</v>
      </c>
      <c r="J33" s="69"/>
      <c r="K33" s="70"/>
      <c r="L33" s="22">
        <v>2.3999999999999998E-3</v>
      </c>
      <c r="M33" s="41">
        <v>5.9999999999999995E-4</v>
      </c>
      <c r="N33" s="21"/>
      <c r="O33" s="22">
        <v>6.5339999999999995E-2</v>
      </c>
      <c r="P33" s="41">
        <v>1.7299999999999999E-2</v>
      </c>
      <c r="Q33" s="12"/>
    </row>
    <row r="34" spans="1:17" ht="26.25" thickBot="1">
      <c r="A34" s="14" t="s">
        <v>60</v>
      </c>
      <c r="B34" s="6" t="s">
        <v>100</v>
      </c>
      <c r="C34" s="4">
        <v>22</v>
      </c>
      <c r="D34" s="12"/>
      <c r="E34" s="67"/>
      <c r="F34" s="68"/>
      <c r="G34" s="12"/>
      <c r="H34" s="22">
        <v>8.2900000000000005E-3</v>
      </c>
      <c r="I34" s="41">
        <v>2.5000000000000001E-3</v>
      </c>
      <c r="J34" s="69"/>
      <c r="K34" s="70"/>
      <c r="L34" s="22"/>
      <c r="M34" s="41"/>
      <c r="N34" s="21"/>
      <c r="O34" s="22">
        <v>8.2900000000000005E-3</v>
      </c>
      <c r="P34" s="41">
        <v>0</v>
      </c>
      <c r="Q34" s="12"/>
    </row>
    <row r="35" spans="1:17" ht="26.25" thickBot="1">
      <c r="A35" s="14" t="s">
        <v>61</v>
      </c>
      <c r="B35" s="6" t="s">
        <v>97</v>
      </c>
      <c r="C35" s="4">
        <v>23</v>
      </c>
      <c r="D35" s="12"/>
      <c r="E35" s="28"/>
      <c r="F35" s="29"/>
      <c r="G35" s="12"/>
      <c r="H35" s="22">
        <v>1.209E-2</v>
      </c>
      <c r="I35" s="41">
        <v>3.7000000000000002E-3</v>
      </c>
      <c r="J35" s="30"/>
      <c r="K35" s="31"/>
      <c r="L35" s="22">
        <v>4.9399999999999999E-3</v>
      </c>
      <c r="M35" s="41">
        <v>1.2999999999999999E-3</v>
      </c>
      <c r="N35" s="21"/>
      <c r="O35" s="22">
        <v>1.209E-2</v>
      </c>
      <c r="P35" s="41">
        <v>3.2000000000000002E-3</v>
      </c>
      <c r="Q35" s="12"/>
    </row>
    <row r="36" spans="1:17" ht="15.75" thickBot="1">
      <c r="A36" s="14" t="s">
        <v>62</v>
      </c>
      <c r="B36" s="6" t="s">
        <v>101</v>
      </c>
      <c r="C36" s="4">
        <v>24</v>
      </c>
      <c r="D36" s="12"/>
      <c r="E36" s="28"/>
      <c r="F36" s="29"/>
      <c r="G36" s="12"/>
      <c r="H36" s="22">
        <v>1.6639999999999999E-2</v>
      </c>
      <c r="I36" s="41">
        <v>5.0000000000000001E-3</v>
      </c>
      <c r="J36" s="30"/>
      <c r="K36" s="31"/>
      <c r="L36" s="22"/>
      <c r="M36" s="41"/>
      <c r="N36" s="21"/>
      <c r="O36" s="22">
        <v>1.6639999999999999E-2</v>
      </c>
      <c r="P36" s="41">
        <v>0</v>
      </c>
      <c r="Q36" s="12"/>
    </row>
    <row r="37" spans="1:17" ht="15.75" thickBot="1">
      <c r="A37" s="14" t="s">
        <v>105</v>
      </c>
      <c r="B37" s="6" t="s">
        <v>102</v>
      </c>
      <c r="C37" s="4">
        <v>25</v>
      </c>
      <c r="D37" s="12"/>
      <c r="E37" s="28"/>
      <c r="F37" s="29"/>
      <c r="G37" s="12"/>
      <c r="H37" s="22">
        <v>0.22735</v>
      </c>
      <c r="I37" s="41">
        <v>6.8699999999999997E-2</v>
      </c>
      <c r="J37" s="30"/>
      <c r="K37" s="31"/>
      <c r="L37" s="22"/>
      <c r="M37" s="41"/>
      <c r="N37" s="21"/>
      <c r="O37" s="22">
        <v>0.22735</v>
      </c>
      <c r="P37" s="41">
        <v>6.0100000000000001E-2</v>
      </c>
      <c r="Q37" s="12"/>
    </row>
    <row r="38" spans="1:17" ht="15.75" thickBot="1">
      <c r="A38" s="14" t="s">
        <v>106</v>
      </c>
      <c r="B38" s="21" t="s">
        <v>80</v>
      </c>
      <c r="C38" s="4">
        <v>26</v>
      </c>
      <c r="D38" s="12"/>
      <c r="E38" s="67"/>
      <c r="F38" s="68"/>
      <c r="G38" s="12"/>
      <c r="H38" s="22">
        <v>8.2199999999999999E-3</v>
      </c>
      <c r="I38" s="41">
        <v>2.5000000000000001E-3</v>
      </c>
      <c r="J38" s="69"/>
      <c r="K38" s="70"/>
      <c r="L38" s="22">
        <v>1.01E-2</v>
      </c>
      <c r="M38" s="41">
        <v>2.5999999999999999E-3</v>
      </c>
      <c r="N38" s="21"/>
      <c r="O38" s="22">
        <v>8.2199999999999999E-3</v>
      </c>
      <c r="P38" s="41">
        <v>2.2000000000000001E-3</v>
      </c>
      <c r="Q38" s="12"/>
    </row>
    <row r="39" spans="1:17" ht="15.75" hidden="1" thickBot="1">
      <c r="A39" s="14"/>
      <c r="B39" s="21"/>
      <c r="C39" s="4"/>
      <c r="D39" s="12"/>
      <c r="E39" s="28"/>
      <c r="F39" s="29"/>
      <c r="G39" s="12"/>
      <c r="H39" s="22"/>
      <c r="I39" s="41"/>
      <c r="J39" s="30"/>
      <c r="K39" s="31"/>
      <c r="L39" s="22"/>
      <c r="M39" s="41"/>
      <c r="N39" s="21"/>
      <c r="O39" s="22"/>
      <c r="P39" s="41"/>
      <c r="Q39" s="12"/>
    </row>
    <row r="40" spans="1:17" ht="39" thickBot="1">
      <c r="A40" s="14">
        <v>11</v>
      </c>
      <c r="B40" s="6" t="s">
        <v>28</v>
      </c>
      <c r="C40" s="4">
        <v>27</v>
      </c>
      <c r="D40" s="12"/>
      <c r="E40" s="67"/>
      <c r="F40" s="68"/>
      <c r="G40" s="12"/>
      <c r="H40" s="22">
        <f>H41+H42+H43</f>
        <v>0.30179</v>
      </c>
      <c r="I40" s="41">
        <f>I41+I42+I43</f>
        <v>9.1200000000000003E-2</v>
      </c>
      <c r="J40" s="69"/>
      <c r="K40" s="70"/>
      <c r="L40" s="22">
        <f>SUM(L41:L43)</f>
        <v>0.24046999999999999</v>
      </c>
      <c r="M40" s="41">
        <f>SUM(M41:M43)</f>
        <v>0.06</v>
      </c>
      <c r="N40" s="21"/>
      <c r="O40" s="22">
        <f>SUM(O41:O43)</f>
        <v>0.30179</v>
      </c>
      <c r="P40" s="41">
        <f>SUM(P41:P43)</f>
        <v>7.9799999999999996E-2</v>
      </c>
      <c r="Q40" s="12"/>
    </row>
    <row r="41" spans="1:17" ht="15.75" hidden="1" thickBot="1">
      <c r="A41" s="15" t="s">
        <v>77</v>
      </c>
      <c r="B41" s="6" t="s">
        <v>29</v>
      </c>
      <c r="C41" s="4">
        <v>29</v>
      </c>
      <c r="D41" s="12"/>
      <c r="E41" s="67"/>
      <c r="F41" s="68"/>
      <c r="G41" s="12"/>
      <c r="H41" s="22"/>
      <c r="I41" s="41"/>
      <c r="J41" s="69"/>
      <c r="K41" s="70"/>
      <c r="L41" s="22"/>
      <c r="M41" s="41"/>
      <c r="N41" s="21"/>
      <c r="O41" s="22"/>
      <c r="P41" s="41"/>
      <c r="Q41" s="12"/>
    </row>
    <row r="42" spans="1:17" ht="15.75" hidden="1" thickBot="1">
      <c r="A42" s="15" t="s">
        <v>78</v>
      </c>
      <c r="B42" s="6" t="s">
        <v>30</v>
      </c>
      <c r="C42" s="4">
        <v>30</v>
      </c>
      <c r="D42" s="12"/>
      <c r="E42" s="67"/>
      <c r="F42" s="68"/>
      <c r="G42" s="12"/>
      <c r="H42" s="22"/>
      <c r="I42" s="41"/>
      <c r="J42" s="69"/>
      <c r="K42" s="70"/>
      <c r="L42" s="22"/>
      <c r="M42" s="41"/>
      <c r="N42" s="21"/>
      <c r="O42" s="22"/>
      <c r="P42" s="41"/>
      <c r="Q42" s="12"/>
    </row>
    <row r="43" spans="1:17" ht="15.75" thickBot="1">
      <c r="A43" s="15" t="s">
        <v>79</v>
      </c>
      <c r="B43" s="6" t="s">
        <v>75</v>
      </c>
      <c r="C43" s="4">
        <v>28</v>
      </c>
      <c r="D43" s="12"/>
      <c r="E43" s="67"/>
      <c r="F43" s="68"/>
      <c r="G43" s="12"/>
      <c r="H43" s="22">
        <v>0.30179</v>
      </c>
      <c r="I43" s="41">
        <v>9.1200000000000003E-2</v>
      </c>
      <c r="J43" s="69"/>
      <c r="K43" s="70"/>
      <c r="L43" s="22">
        <v>0.24046999999999999</v>
      </c>
      <c r="M43" s="41">
        <v>0.06</v>
      </c>
      <c r="N43" s="21"/>
      <c r="O43" s="22">
        <v>0.30179</v>
      </c>
      <c r="P43" s="41">
        <v>7.9799999999999996E-2</v>
      </c>
      <c r="Q43" s="12"/>
    </row>
    <row r="44" spans="1:17" ht="15.75" hidden="1" thickBot="1">
      <c r="A44" s="15" t="s">
        <v>61</v>
      </c>
      <c r="B44" s="6" t="s">
        <v>31</v>
      </c>
      <c r="C44" s="4">
        <v>32</v>
      </c>
      <c r="D44" s="12"/>
      <c r="E44" s="67"/>
      <c r="F44" s="68"/>
      <c r="G44" s="12"/>
      <c r="H44" s="22"/>
      <c r="I44" s="41"/>
      <c r="J44" s="69"/>
      <c r="K44" s="70"/>
      <c r="L44" s="22"/>
      <c r="M44" s="41"/>
      <c r="N44" s="21"/>
      <c r="O44" s="22"/>
      <c r="P44" s="41"/>
      <c r="Q44" s="12"/>
    </row>
    <row r="45" spans="1:17" ht="15.75" hidden="1" thickBot="1">
      <c r="A45" s="15" t="s">
        <v>62</v>
      </c>
      <c r="B45" s="6" t="s">
        <v>32</v>
      </c>
      <c r="C45" s="4">
        <v>33</v>
      </c>
      <c r="D45" s="12"/>
      <c r="E45" s="67"/>
      <c r="F45" s="68"/>
      <c r="G45" s="12"/>
      <c r="H45" s="22"/>
      <c r="I45" s="41"/>
      <c r="J45" s="69"/>
      <c r="K45" s="70"/>
      <c r="L45" s="22"/>
      <c r="M45" s="41"/>
      <c r="N45" s="21"/>
      <c r="O45" s="22"/>
      <c r="P45" s="41"/>
      <c r="Q45" s="12"/>
    </row>
    <row r="46" spans="1:17" ht="26.25" thickBot="1">
      <c r="A46" s="27">
        <v>12</v>
      </c>
      <c r="B46" s="6" t="s">
        <v>33</v>
      </c>
      <c r="C46" s="4">
        <v>29</v>
      </c>
      <c r="D46" s="12"/>
      <c r="E46" s="67"/>
      <c r="F46" s="68"/>
      <c r="G46" s="12"/>
      <c r="H46" s="22">
        <f>H47</f>
        <v>1.13496</v>
      </c>
      <c r="I46" s="41">
        <f>I47</f>
        <v>0.34289999999999998</v>
      </c>
      <c r="J46" s="69"/>
      <c r="K46" s="70"/>
      <c r="L46" s="22">
        <f>L47</f>
        <v>2.2547999999999999</v>
      </c>
      <c r="M46" s="41">
        <f>M47</f>
        <v>0.58550000000000002</v>
      </c>
      <c r="N46" s="21"/>
      <c r="O46" s="22">
        <f>O47</f>
        <v>1.13496</v>
      </c>
      <c r="P46" s="41">
        <f>P47</f>
        <v>0.3</v>
      </c>
      <c r="Q46" s="12"/>
    </row>
    <row r="47" spans="1:17" ht="26.25" thickBot="1">
      <c r="A47" s="15" t="s">
        <v>63</v>
      </c>
      <c r="B47" s="6" t="s">
        <v>34</v>
      </c>
      <c r="C47" s="4">
        <v>30</v>
      </c>
      <c r="D47" s="12"/>
      <c r="E47" s="67"/>
      <c r="F47" s="68"/>
      <c r="G47" s="12"/>
      <c r="H47" s="22">
        <v>1.13496</v>
      </c>
      <c r="I47" s="41">
        <v>0.34289999999999998</v>
      </c>
      <c r="J47" s="69"/>
      <c r="K47" s="70"/>
      <c r="L47" s="22">
        <v>2.2547999999999999</v>
      </c>
      <c r="M47" s="41">
        <v>0.58550000000000002</v>
      </c>
      <c r="N47" s="21"/>
      <c r="O47" s="22">
        <v>1.13496</v>
      </c>
      <c r="P47" s="41">
        <v>0.3</v>
      </c>
      <c r="Q47" s="12"/>
    </row>
    <row r="48" spans="1:17" ht="15.75" hidden="1" thickBot="1">
      <c r="A48" s="15" t="s">
        <v>64</v>
      </c>
      <c r="B48" s="21"/>
      <c r="C48" s="4">
        <v>36</v>
      </c>
      <c r="D48" s="12"/>
      <c r="E48" s="67"/>
      <c r="F48" s="68"/>
      <c r="G48" s="12"/>
      <c r="H48" s="19"/>
      <c r="I48" s="42"/>
      <c r="J48" s="67"/>
      <c r="K48" s="68"/>
      <c r="L48" s="19"/>
      <c r="M48" s="42"/>
      <c r="N48" s="12"/>
      <c r="O48" s="19"/>
      <c r="P48" s="42"/>
      <c r="Q48" s="12"/>
    </row>
    <row r="49" spans="1:17" ht="63" customHeight="1" thickBot="1">
      <c r="A49" s="27">
        <v>13</v>
      </c>
      <c r="B49" s="6" t="s">
        <v>35</v>
      </c>
      <c r="C49" s="4">
        <v>31</v>
      </c>
      <c r="D49" s="12"/>
      <c r="E49" s="67"/>
      <c r="F49" s="68"/>
      <c r="G49" s="12"/>
      <c r="H49" s="22">
        <f>H50+H51</f>
        <v>0.27544999999999997</v>
      </c>
      <c r="I49" s="41">
        <f>I50+I51</f>
        <v>8.3300000000000013E-2</v>
      </c>
      <c r="J49" s="69"/>
      <c r="K49" s="70"/>
      <c r="L49" s="22">
        <f>SUM(L50:L51)</f>
        <v>0.96518000000000004</v>
      </c>
      <c r="M49" s="41">
        <f>SUM(M50:M51)</f>
        <v>0.25059999999999999</v>
      </c>
      <c r="N49" s="21"/>
      <c r="O49" s="22">
        <f>SUM(O50:O51)</f>
        <v>0.27544999999999997</v>
      </c>
      <c r="P49" s="41">
        <f>SUM(P50:P51)</f>
        <v>7.2800000000000004E-2</v>
      </c>
      <c r="Q49" s="12"/>
    </row>
    <row r="50" spans="1:17" ht="15.75" thickBot="1">
      <c r="A50" s="15" t="s">
        <v>65</v>
      </c>
      <c r="B50" s="21" t="s">
        <v>83</v>
      </c>
      <c r="C50" s="4">
        <v>32</v>
      </c>
      <c r="D50" s="12"/>
      <c r="E50" s="67"/>
      <c r="F50" s="68"/>
      <c r="G50" s="12"/>
      <c r="H50" s="22">
        <v>1.6760000000000001E-2</v>
      </c>
      <c r="I50" s="41">
        <v>5.1000000000000004E-3</v>
      </c>
      <c r="J50" s="69"/>
      <c r="K50" s="70"/>
      <c r="L50" s="22">
        <v>4.8149999999999998E-2</v>
      </c>
      <c r="M50" s="41">
        <v>1.2500000000000001E-2</v>
      </c>
      <c r="N50" s="21"/>
      <c r="O50" s="22">
        <v>1.6760000000000001E-2</v>
      </c>
      <c r="P50" s="41">
        <v>4.4000000000000003E-3</v>
      </c>
      <c r="Q50" s="12"/>
    </row>
    <row r="51" spans="1:17" ht="15.75" thickBot="1">
      <c r="A51" s="15" t="s">
        <v>84</v>
      </c>
      <c r="B51" s="21" t="s">
        <v>85</v>
      </c>
      <c r="C51" s="4">
        <v>33</v>
      </c>
      <c r="D51" s="12"/>
      <c r="E51" s="28"/>
      <c r="F51" s="29"/>
      <c r="G51" s="12"/>
      <c r="H51" s="22">
        <v>0.25868999999999998</v>
      </c>
      <c r="I51" s="41">
        <v>7.8200000000000006E-2</v>
      </c>
      <c r="J51" s="30"/>
      <c r="K51" s="31"/>
      <c r="L51" s="22">
        <v>0.91703000000000001</v>
      </c>
      <c r="M51" s="41">
        <v>0.23810000000000001</v>
      </c>
      <c r="N51" s="21"/>
      <c r="O51" s="22">
        <v>0.25868999999999998</v>
      </c>
      <c r="P51" s="41">
        <v>6.8400000000000002E-2</v>
      </c>
      <c r="Q51" s="12"/>
    </row>
    <row r="52" spans="1:17" ht="26.25" thickBot="1">
      <c r="A52" s="27">
        <v>14</v>
      </c>
      <c r="B52" s="6" t="s">
        <v>36</v>
      </c>
      <c r="C52" s="4">
        <v>34</v>
      </c>
      <c r="D52" s="12"/>
      <c r="E52" s="67"/>
      <c r="F52" s="68"/>
      <c r="G52" s="12"/>
      <c r="H52" s="22">
        <v>0.10382</v>
      </c>
      <c r="I52" s="41">
        <v>3.1399999999999997E-2</v>
      </c>
      <c r="J52" s="69"/>
      <c r="K52" s="70"/>
      <c r="L52" s="22">
        <v>7.0610000000000006E-2</v>
      </c>
      <c r="M52" s="41">
        <v>1.83E-2</v>
      </c>
      <c r="N52" s="21"/>
      <c r="O52" s="22">
        <v>0.10382</v>
      </c>
      <c r="P52" s="41">
        <v>2.7400000000000001E-2</v>
      </c>
      <c r="Q52" s="12"/>
    </row>
    <row r="53" spans="1:17" ht="79.5" customHeight="1" thickBot="1">
      <c r="A53" s="27">
        <v>15</v>
      </c>
      <c r="B53" s="6" t="s">
        <v>108</v>
      </c>
      <c r="C53" s="4">
        <v>35</v>
      </c>
      <c r="D53" s="12"/>
      <c r="E53" s="67"/>
      <c r="F53" s="68"/>
      <c r="G53" s="12"/>
      <c r="H53" s="22">
        <v>0.95691999999999999</v>
      </c>
      <c r="I53" s="41">
        <v>0.28910000000000002</v>
      </c>
      <c r="J53" s="69"/>
      <c r="K53" s="70"/>
      <c r="L53" s="22">
        <v>0.76849000000000001</v>
      </c>
      <c r="M53" s="41">
        <v>0.2</v>
      </c>
      <c r="N53" s="21"/>
      <c r="O53" s="22">
        <v>0.95691999999999999</v>
      </c>
      <c r="P53" s="41">
        <v>0.253</v>
      </c>
      <c r="Q53" s="12"/>
    </row>
    <row r="54" spans="1:17" ht="79.5" hidden="1" customHeight="1" thickBot="1">
      <c r="A54" s="15" t="s">
        <v>66</v>
      </c>
      <c r="B54" s="6" t="s">
        <v>37</v>
      </c>
      <c r="C54" s="4">
        <v>41</v>
      </c>
      <c r="D54" s="12"/>
      <c r="E54" s="67"/>
      <c r="F54" s="68"/>
      <c r="G54" s="12"/>
      <c r="H54" s="22"/>
      <c r="I54" s="41"/>
      <c r="J54" s="69"/>
      <c r="K54" s="70"/>
      <c r="L54" s="22"/>
      <c r="M54" s="41"/>
      <c r="N54" s="21"/>
      <c r="O54" s="22"/>
      <c r="P54" s="41"/>
      <c r="Q54" s="12"/>
    </row>
    <row r="55" spans="1:17" ht="79.5" hidden="1" customHeight="1" thickBot="1">
      <c r="A55" s="15" t="s">
        <v>67</v>
      </c>
      <c r="B55" s="6" t="s">
        <v>38</v>
      </c>
      <c r="C55" s="4">
        <v>42</v>
      </c>
      <c r="D55" s="12"/>
      <c r="E55" s="67"/>
      <c r="F55" s="68"/>
      <c r="G55" s="12"/>
      <c r="H55" s="22"/>
      <c r="I55" s="41"/>
      <c r="J55" s="69"/>
      <c r="K55" s="70"/>
      <c r="L55" s="22"/>
      <c r="M55" s="41"/>
      <c r="N55" s="21"/>
      <c r="O55" s="22"/>
      <c r="P55" s="41"/>
      <c r="Q55" s="12"/>
    </row>
    <row r="56" spans="1:17" ht="79.5" hidden="1" customHeight="1" thickBot="1">
      <c r="A56" s="15" t="s">
        <v>68</v>
      </c>
      <c r="B56" s="6" t="s">
        <v>39</v>
      </c>
      <c r="C56" s="4">
        <v>43</v>
      </c>
      <c r="D56" s="12"/>
      <c r="E56" s="67"/>
      <c r="F56" s="68"/>
      <c r="G56" s="12"/>
      <c r="H56" s="22"/>
      <c r="I56" s="41"/>
      <c r="J56" s="69"/>
      <c r="K56" s="70"/>
      <c r="L56" s="22"/>
      <c r="M56" s="41"/>
      <c r="N56" s="21"/>
      <c r="O56" s="22"/>
      <c r="P56" s="41"/>
      <c r="Q56" s="12"/>
    </row>
    <row r="57" spans="1:17" ht="79.5" hidden="1" customHeight="1" thickBot="1">
      <c r="A57" s="15" t="s">
        <v>69</v>
      </c>
      <c r="B57" s="12"/>
      <c r="C57" s="4">
        <v>44</v>
      </c>
      <c r="D57" s="12"/>
      <c r="E57" s="67"/>
      <c r="F57" s="68"/>
      <c r="G57" s="12"/>
      <c r="H57" s="22"/>
      <c r="I57" s="41"/>
      <c r="J57" s="69"/>
      <c r="K57" s="70"/>
      <c r="L57" s="22"/>
      <c r="M57" s="41"/>
      <c r="N57" s="21"/>
      <c r="O57" s="22"/>
      <c r="P57" s="41"/>
      <c r="Q57" s="12"/>
    </row>
    <row r="58" spans="1:17" ht="79.5" hidden="1" customHeight="1" thickBot="1">
      <c r="A58" s="15" t="s">
        <v>70</v>
      </c>
      <c r="B58" s="12"/>
      <c r="C58" s="4">
        <v>45</v>
      </c>
      <c r="D58" s="12"/>
      <c r="E58" s="67"/>
      <c r="F58" s="68"/>
      <c r="G58" s="12"/>
      <c r="H58" s="22"/>
      <c r="I58" s="41"/>
      <c r="J58" s="69"/>
      <c r="K58" s="70"/>
      <c r="L58" s="22"/>
      <c r="M58" s="41"/>
      <c r="N58" s="21"/>
      <c r="O58" s="22"/>
      <c r="P58" s="41"/>
      <c r="Q58" s="12"/>
    </row>
    <row r="59" spans="1:17" ht="79.5" customHeight="1" thickBot="1">
      <c r="A59" s="27">
        <v>16</v>
      </c>
      <c r="B59" s="6" t="s">
        <v>40</v>
      </c>
      <c r="C59" s="4">
        <v>36</v>
      </c>
      <c r="D59" s="12"/>
      <c r="E59" s="67"/>
      <c r="F59" s="68"/>
      <c r="G59" s="12"/>
      <c r="H59" s="22">
        <f>SUM(H60:H63)</f>
        <v>1.6088300000000002</v>
      </c>
      <c r="I59" s="41">
        <f>I60+I61+I63+I62</f>
        <v>0.48380000000000001</v>
      </c>
      <c r="J59" s="69"/>
      <c r="K59" s="70"/>
      <c r="L59" s="22">
        <f>SUM(L60:L63)</f>
        <v>0.61107</v>
      </c>
      <c r="M59" s="41">
        <f>SUM(M60:M63)</f>
        <v>0.16070000000000001</v>
      </c>
      <c r="N59" s="21"/>
      <c r="O59" s="22">
        <f>SUM(O60:O63)</f>
        <v>1.6088300000000002</v>
      </c>
      <c r="P59" s="41">
        <f>SUM(P60:P63)</f>
        <v>0.42530000000000001</v>
      </c>
      <c r="Q59" s="12"/>
    </row>
    <row r="60" spans="1:17" ht="15.75" thickBot="1">
      <c r="A60" s="15" t="s">
        <v>71</v>
      </c>
      <c r="B60" s="6" t="s">
        <v>74</v>
      </c>
      <c r="C60" s="4">
        <v>37</v>
      </c>
      <c r="D60" s="12"/>
      <c r="E60" s="28"/>
      <c r="F60" s="29"/>
      <c r="G60" s="12"/>
      <c r="H60" s="22">
        <v>0.99821000000000004</v>
      </c>
      <c r="I60" s="41">
        <v>0.30159999999999998</v>
      </c>
      <c r="J60" s="30"/>
      <c r="K60" s="31"/>
      <c r="L60" s="22">
        <v>0.55966000000000005</v>
      </c>
      <c r="M60" s="41">
        <v>0.15</v>
      </c>
      <c r="N60" s="21"/>
      <c r="O60" s="22">
        <v>0.99821000000000004</v>
      </c>
      <c r="P60" s="41">
        <v>0.26390000000000002</v>
      </c>
      <c r="Q60" s="12"/>
    </row>
    <row r="61" spans="1:17" ht="15.75" thickBot="1">
      <c r="A61" s="15" t="s">
        <v>72</v>
      </c>
      <c r="B61" s="21" t="s">
        <v>96</v>
      </c>
      <c r="C61" s="4">
        <v>38</v>
      </c>
      <c r="D61" s="12"/>
      <c r="E61" s="67"/>
      <c r="F61" s="68"/>
      <c r="G61" s="12"/>
      <c r="H61" s="22">
        <v>0.10824</v>
      </c>
      <c r="I61" s="41">
        <v>3.27E-2</v>
      </c>
      <c r="J61" s="69"/>
      <c r="K61" s="70"/>
      <c r="L61" s="22"/>
      <c r="M61" s="41"/>
      <c r="N61" s="21"/>
      <c r="O61" s="22">
        <v>0.10824</v>
      </c>
      <c r="P61" s="41">
        <v>2.86E-2</v>
      </c>
      <c r="Q61" s="12"/>
    </row>
    <row r="62" spans="1:17" ht="15.75" thickBot="1">
      <c r="A62" s="15" t="s">
        <v>82</v>
      </c>
      <c r="B62" s="21" t="s">
        <v>111</v>
      </c>
      <c r="C62" s="4">
        <v>39</v>
      </c>
      <c r="D62" s="12"/>
      <c r="E62" s="28"/>
      <c r="F62" s="29"/>
      <c r="G62" s="12"/>
      <c r="H62" s="22">
        <v>6.0990000000000003E-2</v>
      </c>
      <c r="I62" s="41">
        <v>1.61E-2</v>
      </c>
      <c r="J62" s="30"/>
      <c r="K62" s="31"/>
      <c r="L62" s="22">
        <v>2.5899999999999999E-3</v>
      </c>
      <c r="M62" s="41">
        <v>6.9999999999999999E-4</v>
      </c>
      <c r="N62" s="21"/>
      <c r="O62" s="22">
        <v>6.0990000000000003E-2</v>
      </c>
      <c r="P62" s="41">
        <v>1.61E-2</v>
      </c>
      <c r="Q62" s="12"/>
    </row>
    <row r="63" spans="1:17" ht="15.75" thickBot="1">
      <c r="A63" s="15" t="s">
        <v>107</v>
      </c>
      <c r="B63" s="21" t="s">
        <v>81</v>
      </c>
      <c r="C63" s="4">
        <v>40</v>
      </c>
      <c r="D63" s="12"/>
      <c r="E63" s="67"/>
      <c r="F63" s="68"/>
      <c r="G63" s="12"/>
      <c r="H63" s="22">
        <v>0.44139</v>
      </c>
      <c r="I63" s="41">
        <v>0.13339999999999999</v>
      </c>
      <c r="J63" s="69"/>
      <c r="K63" s="70"/>
      <c r="L63" s="22">
        <v>4.8820000000000002E-2</v>
      </c>
      <c r="M63" s="41">
        <v>0.01</v>
      </c>
      <c r="N63" s="21"/>
      <c r="O63" s="22">
        <v>0.44139</v>
      </c>
      <c r="P63" s="41">
        <v>0.1167</v>
      </c>
      <c r="Q63" s="12"/>
    </row>
    <row r="64" spans="1:17" ht="15.75" customHeight="1">
      <c r="A64" s="76" t="s">
        <v>86</v>
      </c>
      <c r="B64" s="76"/>
      <c r="C64" s="76"/>
      <c r="D64" s="76"/>
      <c r="E64" s="76"/>
      <c r="F64" s="76" t="s">
        <v>42</v>
      </c>
      <c r="G64" s="76"/>
      <c r="H64" s="76"/>
      <c r="I64" s="76"/>
      <c r="J64" s="76"/>
      <c r="K64" s="76" t="s">
        <v>87</v>
      </c>
      <c r="L64" s="76"/>
      <c r="M64" s="76"/>
      <c r="N64" s="76"/>
      <c r="O64" s="76"/>
      <c r="P64" s="76"/>
      <c r="Q64" s="76"/>
    </row>
    <row r="65" spans="1:17">
      <c r="A65" s="77" t="s">
        <v>41</v>
      </c>
      <c r="B65" s="77"/>
      <c r="C65" s="77"/>
      <c r="D65" s="77"/>
      <c r="E65" s="77"/>
      <c r="F65" s="77" t="s">
        <v>43</v>
      </c>
      <c r="G65" s="77"/>
      <c r="H65" s="77"/>
      <c r="I65" s="77"/>
      <c r="J65" s="77"/>
      <c r="K65" s="77" t="s">
        <v>44</v>
      </c>
      <c r="L65" s="77"/>
      <c r="M65" s="77"/>
      <c r="N65" s="77"/>
      <c r="O65" s="77"/>
      <c r="P65" s="77"/>
      <c r="Q65" s="77"/>
    </row>
    <row r="66" spans="1:17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</row>
    <row r="67" spans="1:17" ht="15.75">
      <c r="A67" s="7"/>
    </row>
    <row r="68" spans="1:17">
      <c r="A68" s="73" t="s">
        <v>45</v>
      </c>
      <c r="B68" s="75"/>
    </row>
    <row r="69" spans="1:17" ht="46.5" customHeight="1">
      <c r="A69" s="32" t="s">
        <v>46</v>
      </c>
      <c r="B69" s="73" t="s">
        <v>47</v>
      </c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</row>
    <row r="70" spans="1:17">
      <c r="A70" s="9"/>
    </row>
  </sheetData>
  <mergeCells count="113">
    <mergeCell ref="J7:K7"/>
    <mergeCell ref="E8:F8"/>
    <mergeCell ref="J8:K8"/>
    <mergeCell ref="E9:F9"/>
    <mergeCell ref="J9:K9"/>
    <mergeCell ref="E10:F10"/>
    <mergeCell ref="J10:K10"/>
    <mergeCell ref="I1:P2"/>
    <mergeCell ref="A4:P4"/>
    <mergeCell ref="B5:B7"/>
    <mergeCell ref="C5:C7"/>
    <mergeCell ref="D5:K5"/>
    <mergeCell ref="L5:N6"/>
    <mergeCell ref="O5:Q6"/>
    <mergeCell ref="D6:G6"/>
    <mergeCell ref="H6:K6"/>
    <mergeCell ref="E7:F7"/>
    <mergeCell ref="E15:F15"/>
    <mergeCell ref="E16:F16"/>
    <mergeCell ref="E17:F17"/>
    <mergeCell ref="J17:K17"/>
    <mergeCell ref="E18:F18"/>
    <mergeCell ref="E19:F19"/>
    <mergeCell ref="J19:K19"/>
    <mergeCell ref="E11:F11"/>
    <mergeCell ref="J11:K11"/>
    <mergeCell ref="E12:F12"/>
    <mergeCell ref="J12:K12"/>
    <mergeCell ref="E13:F13"/>
    <mergeCell ref="E14:F14"/>
    <mergeCell ref="J14:K14"/>
    <mergeCell ref="E23:F23"/>
    <mergeCell ref="J23:K23"/>
    <mergeCell ref="E24:F24"/>
    <mergeCell ref="J24:K24"/>
    <mergeCell ref="E25:F25"/>
    <mergeCell ref="J25:K25"/>
    <mergeCell ref="E20:F20"/>
    <mergeCell ref="J20:K20"/>
    <mergeCell ref="E21:F21"/>
    <mergeCell ref="J21:K21"/>
    <mergeCell ref="E22:F22"/>
    <mergeCell ref="J22:K22"/>
    <mergeCell ref="E29:F29"/>
    <mergeCell ref="J29:K29"/>
    <mergeCell ref="E30:F30"/>
    <mergeCell ref="J30:K30"/>
    <mergeCell ref="E31:F31"/>
    <mergeCell ref="J31:K31"/>
    <mergeCell ref="E26:F26"/>
    <mergeCell ref="J26:K26"/>
    <mergeCell ref="E27:F27"/>
    <mergeCell ref="J27:K27"/>
    <mergeCell ref="E28:F28"/>
    <mergeCell ref="J28:K28"/>
    <mergeCell ref="E38:F38"/>
    <mergeCell ref="J38:K38"/>
    <mergeCell ref="E40:F40"/>
    <mergeCell ref="J40:K40"/>
    <mergeCell ref="E41:F41"/>
    <mergeCell ref="J41:K41"/>
    <mergeCell ref="E32:F32"/>
    <mergeCell ref="J32:K32"/>
    <mergeCell ref="E33:F33"/>
    <mergeCell ref="J33:K33"/>
    <mergeCell ref="E34:F34"/>
    <mergeCell ref="J34:K34"/>
    <mergeCell ref="E45:F45"/>
    <mergeCell ref="J45:K45"/>
    <mergeCell ref="E46:F46"/>
    <mergeCell ref="J46:K46"/>
    <mergeCell ref="E47:F47"/>
    <mergeCell ref="J47:K47"/>
    <mergeCell ref="E42:F42"/>
    <mergeCell ref="J42:K42"/>
    <mergeCell ref="E43:F43"/>
    <mergeCell ref="J43:K43"/>
    <mergeCell ref="E44:F44"/>
    <mergeCell ref="J44:K44"/>
    <mergeCell ref="E52:F52"/>
    <mergeCell ref="J52:K52"/>
    <mergeCell ref="E53:F53"/>
    <mergeCell ref="J53:K53"/>
    <mergeCell ref="E54:F54"/>
    <mergeCell ref="J54:K54"/>
    <mergeCell ref="E48:F48"/>
    <mergeCell ref="J48:K48"/>
    <mergeCell ref="E49:F49"/>
    <mergeCell ref="J49:K49"/>
    <mergeCell ref="E50:F50"/>
    <mergeCell ref="J50:K50"/>
    <mergeCell ref="E58:F58"/>
    <mergeCell ref="J58:K58"/>
    <mergeCell ref="E59:F59"/>
    <mergeCell ref="J59:K59"/>
    <mergeCell ref="E61:F61"/>
    <mergeCell ref="J61:K61"/>
    <mergeCell ref="E55:F55"/>
    <mergeCell ref="J55:K55"/>
    <mergeCell ref="E56:F56"/>
    <mergeCell ref="J56:K56"/>
    <mergeCell ref="E57:F57"/>
    <mergeCell ref="J57:K57"/>
    <mergeCell ref="A68:B68"/>
    <mergeCell ref="B69:P69"/>
    <mergeCell ref="E63:F63"/>
    <mergeCell ref="J63:K63"/>
    <mergeCell ref="A64:E64"/>
    <mergeCell ref="F64:J64"/>
    <mergeCell ref="K64:Q64"/>
    <mergeCell ref="A65:E65"/>
    <mergeCell ref="F65:J65"/>
    <mergeCell ref="K65:Q65"/>
  </mergeCells>
  <hyperlinks>
    <hyperlink ref="B17" r:id="rId1" display="https://zakon.rada.gov.ua/laws/show/254%D0%BA/96-%D0%B2%D1%80"/>
  </hyperlinks>
  <pageMargins left="1.1023622047244095" right="0.70866141732283472" top="0.74803149606299213" bottom="0.74803149606299213" header="0.31496062992125984" footer="0.31496062992125984"/>
  <pageSetup paperSize="9" scale="85" orientation="portrait" r:id="rId2"/>
  <rowBreaks count="1" manualBreakCount="1">
    <brk id="17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Q70"/>
  <sheetViews>
    <sheetView view="pageBreakPreview" topLeftCell="A4" zoomScale="86" zoomScaleNormal="118" zoomScaleSheetLayoutView="86" workbookViewId="0">
      <selection activeCell="O10" sqref="O10"/>
    </sheetView>
  </sheetViews>
  <sheetFormatPr defaultRowHeight="15"/>
  <cols>
    <col min="2" max="2" width="23.5703125" customWidth="1"/>
    <col min="3" max="3" width="6.140625" customWidth="1"/>
    <col min="4" max="7" width="0" hidden="1" customWidth="1"/>
    <col min="8" max="8" width="11.42578125" customWidth="1"/>
    <col min="10" max="11" width="0" hidden="1" customWidth="1"/>
    <col min="14" max="14" width="0" hidden="1" customWidth="1"/>
    <col min="17" max="17" width="0" hidden="1" customWidth="1"/>
  </cols>
  <sheetData>
    <row r="1" spans="1:17" ht="15.75">
      <c r="A1" s="16"/>
      <c r="I1" s="46" t="s">
        <v>73</v>
      </c>
      <c r="J1" s="46"/>
      <c r="K1" s="46"/>
      <c r="L1" s="46"/>
      <c r="M1" s="46"/>
      <c r="N1" s="46"/>
      <c r="O1" s="46"/>
      <c r="P1" s="47"/>
    </row>
    <row r="2" spans="1:17" ht="96" customHeight="1">
      <c r="A2" s="16"/>
      <c r="I2" s="46"/>
      <c r="J2" s="46"/>
      <c r="K2" s="46"/>
      <c r="L2" s="46"/>
      <c r="M2" s="46"/>
      <c r="N2" s="46"/>
      <c r="O2" s="46"/>
      <c r="P2" s="47"/>
    </row>
    <row r="3" spans="1:17" ht="18.75">
      <c r="A3" s="1"/>
    </row>
    <row r="4" spans="1:17" ht="58.5" customHeight="1" thickBot="1">
      <c r="A4" s="64" t="s">
        <v>89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6"/>
      <c r="P4" s="66"/>
      <c r="Q4" s="10"/>
    </row>
    <row r="5" spans="1:17" ht="16.5" thickBot="1">
      <c r="A5" s="25" t="s">
        <v>0</v>
      </c>
      <c r="B5" s="48" t="s">
        <v>2</v>
      </c>
      <c r="C5" s="48" t="s">
        <v>3</v>
      </c>
      <c r="D5" s="51" t="s">
        <v>4</v>
      </c>
      <c r="E5" s="52"/>
      <c r="F5" s="52"/>
      <c r="G5" s="52"/>
      <c r="H5" s="52"/>
      <c r="I5" s="52"/>
      <c r="J5" s="52"/>
      <c r="K5" s="53"/>
      <c r="L5" s="54" t="s">
        <v>5</v>
      </c>
      <c r="M5" s="55"/>
      <c r="N5" s="55"/>
      <c r="O5" s="58" t="s">
        <v>92</v>
      </c>
      <c r="P5" s="59"/>
      <c r="Q5" s="60"/>
    </row>
    <row r="6" spans="1:17" ht="55.5" customHeight="1" thickBot="1">
      <c r="A6" s="26" t="s">
        <v>1</v>
      </c>
      <c r="B6" s="49"/>
      <c r="C6" s="49"/>
      <c r="D6" s="51" t="s">
        <v>6</v>
      </c>
      <c r="E6" s="52"/>
      <c r="F6" s="52"/>
      <c r="G6" s="53"/>
      <c r="H6" s="51" t="s">
        <v>91</v>
      </c>
      <c r="I6" s="52"/>
      <c r="J6" s="52"/>
      <c r="K6" s="53"/>
      <c r="L6" s="56"/>
      <c r="M6" s="57"/>
      <c r="N6" s="57"/>
      <c r="O6" s="61"/>
      <c r="P6" s="62"/>
      <c r="Q6" s="63"/>
    </row>
    <row r="7" spans="1:17" ht="26.25" thickBot="1">
      <c r="A7" s="11"/>
      <c r="B7" s="50"/>
      <c r="C7" s="50"/>
      <c r="D7" s="4" t="s">
        <v>7</v>
      </c>
      <c r="E7" s="51" t="s">
        <v>8</v>
      </c>
      <c r="F7" s="53"/>
      <c r="G7" s="4" t="s">
        <v>9</v>
      </c>
      <c r="H7" s="4" t="s">
        <v>7</v>
      </c>
      <c r="I7" s="4" t="s">
        <v>8</v>
      </c>
      <c r="J7" s="51" t="s">
        <v>9</v>
      </c>
      <c r="K7" s="53"/>
      <c r="L7" s="4" t="s">
        <v>7</v>
      </c>
      <c r="M7" s="4" t="s">
        <v>8</v>
      </c>
      <c r="N7" s="4" t="s">
        <v>9</v>
      </c>
      <c r="O7" s="4" t="s">
        <v>7</v>
      </c>
      <c r="P7" s="4" t="s">
        <v>8</v>
      </c>
      <c r="Q7" s="4" t="s">
        <v>9</v>
      </c>
    </row>
    <row r="8" spans="1:17" ht="15.75" thickBot="1">
      <c r="A8" s="27" t="s">
        <v>10</v>
      </c>
      <c r="B8" s="4" t="s">
        <v>11</v>
      </c>
      <c r="C8" s="4" t="s">
        <v>12</v>
      </c>
      <c r="D8" s="4">
        <v>1</v>
      </c>
      <c r="E8" s="51">
        <v>2</v>
      </c>
      <c r="F8" s="53"/>
      <c r="G8" s="4">
        <v>3</v>
      </c>
      <c r="H8" s="4">
        <v>4</v>
      </c>
      <c r="I8" s="4">
        <v>5</v>
      </c>
      <c r="J8" s="51">
        <v>6</v>
      </c>
      <c r="K8" s="53"/>
      <c r="L8" s="4">
        <v>7</v>
      </c>
      <c r="M8" s="4">
        <v>8</v>
      </c>
      <c r="N8" s="4">
        <v>9</v>
      </c>
      <c r="O8" s="4">
        <v>10</v>
      </c>
      <c r="P8" s="4">
        <v>11</v>
      </c>
      <c r="Q8" s="4">
        <v>12</v>
      </c>
    </row>
    <row r="9" spans="1:17" ht="68.25" customHeight="1" thickBot="1">
      <c r="A9" s="11"/>
      <c r="B9" s="45" t="s">
        <v>13</v>
      </c>
      <c r="C9" s="4">
        <v>1</v>
      </c>
      <c r="D9" s="12"/>
      <c r="E9" s="67"/>
      <c r="F9" s="68"/>
      <c r="G9" s="12"/>
      <c r="H9" s="43">
        <f>H10+H11+H12+H13+H14+H15+H16+H17+H18+H31+H40+H46+H49+H52+H53+H59</f>
        <v>24.368801999999999</v>
      </c>
      <c r="I9" s="43">
        <f>I10+I11+I12+I13+I14+I15+I16+I17+I18+I31+I40+I46+I49+I52+I53+I59</f>
        <v>36.277899999999995</v>
      </c>
      <c r="J9" s="71"/>
      <c r="K9" s="72"/>
      <c r="L9" s="43">
        <f>L10+L11+L12+L13+L14+L15+L16+L17+L18+L31+L40+L46+L49+L52+L53+L59</f>
        <v>32.344149999999999</v>
      </c>
      <c r="M9" s="43">
        <f>M10+M11+M12+M13+M14+M15+M16+M17+M18+M31+M40+M46+M49+M52+M53+M59</f>
        <v>46.140300000000011</v>
      </c>
      <c r="N9" s="44">
        <f>N10+N11+N12+N13+N14+N15+N16+N17+N18+N31+N40+N46+N49+N52+N53+N59</f>
        <v>0</v>
      </c>
      <c r="O9" s="43">
        <f>O10+O11+O12+O13+O14+O15+O16+O17+O18+O31+O40+O46+O49+O52+O53+O59+0.022</f>
        <v>29.771669999999993</v>
      </c>
      <c r="P9" s="43">
        <f>P10+P11+P12+P13+P14+P15+P16+P17+P18+P31+P40+P46+P49+P52+P53+P59</f>
        <v>44.304899999999996</v>
      </c>
      <c r="Q9" s="12"/>
    </row>
    <row r="10" spans="1:17" ht="79.5" customHeight="1" thickBot="1">
      <c r="A10" s="27">
        <v>1</v>
      </c>
      <c r="B10" s="6" t="s">
        <v>14</v>
      </c>
      <c r="C10" s="4">
        <v>2</v>
      </c>
      <c r="D10" s="12"/>
      <c r="E10" s="67"/>
      <c r="F10" s="68"/>
      <c r="G10" s="12"/>
      <c r="H10" s="22">
        <v>18.20523</v>
      </c>
      <c r="I10" s="41">
        <v>27.091100000000001</v>
      </c>
      <c r="J10" s="69"/>
      <c r="K10" s="70"/>
      <c r="L10" s="22">
        <v>24.661619999999999</v>
      </c>
      <c r="M10" s="41">
        <v>35.180599999999998</v>
      </c>
      <c r="N10" s="21"/>
      <c r="O10" s="22">
        <v>22.5943</v>
      </c>
      <c r="P10" s="41">
        <v>33.622500000000002</v>
      </c>
      <c r="Q10" s="12"/>
    </row>
    <row r="11" spans="1:17" ht="69" customHeight="1" thickBot="1">
      <c r="A11" s="27">
        <v>2</v>
      </c>
      <c r="B11" s="6" t="s">
        <v>15</v>
      </c>
      <c r="C11" s="4">
        <v>3</v>
      </c>
      <c r="D11" s="12"/>
      <c r="E11" s="67"/>
      <c r="F11" s="68"/>
      <c r="G11" s="12"/>
      <c r="H11" s="22">
        <v>3.97641</v>
      </c>
      <c r="I11" s="41">
        <v>5.9173</v>
      </c>
      <c r="J11" s="69"/>
      <c r="K11" s="70"/>
      <c r="L11" s="22">
        <v>5.4248599999999998</v>
      </c>
      <c r="M11" s="41">
        <v>7.7386999999999997</v>
      </c>
      <c r="N11" s="21"/>
      <c r="O11" s="22">
        <v>4.9707499999999998</v>
      </c>
      <c r="P11" s="41">
        <v>7.3968999999999996</v>
      </c>
      <c r="Q11" s="12"/>
    </row>
    <row r="12" spans="1:17" ht="32.25" customHeight="1" thickBot="1">
      <c r="A12" s="27">
        <v>3</v>
      </c>
      <c r="B12" s="6" t="s">
        <v>16</v>
      </c>
      <c r="C12" s="4">
        <v>4</v>
      </c>
      <c r="D12" s="12"/>
      <c r="E12" s="67"/>
      <c r="F12" s="68"/>
      <c r="G12" s="12"/>
      <c r="H12" s="22">
        <v>1.374E-2</v>
      </c>
      <c r="I12" s="41">
        <v>2.0400000000000001E-2</v>
      </c>
      <c r="J12" s="69"/>
      <c r="K12" s="70"/>
      <c r="L12" s="22">
        <v>2.0320000000000001E-2</v>
      </c>
      <c r="M12" s="41">
        <v>2.9000000000000001E-2</v>
      </c>
      <c r="N12" s="21"/>
      <c r="O12" s="22">
        <v>1.374E-2</v>
      </c>
      <c r="P12" s="41">
        <v>2.0400000000000001E-2</v>
      </c>
      <c r="Q12" s="12"/>
    </row>
    <row r="13" spans="1:17" ht="57" customHeight="1" thickBot="1">
      <c r="A13" s="27">
        <v>4</v>
      </c>
      <c r="B13" s="6" t="s">
        <v>17</v>
      </c>
      <c r="C13" s="4">
        <v>5</v>
      </c>
      <c r="D13" s="12"/>
      <c r="E13" s="67"/>
      <c r="F13" s="68"/>
      <c r="G13" s="12"/>
      <c r="H13" s="22">
        <v>7.8630000000000005E-2</v>
      </c>
      <c r="I13" s="41">
        <v>0.11700000000000001</v>
      </c>
      <c r="J13" s="30"/>
      <c r="K13" s="31"/>
      <c r="L13" s="22">
        <v>1.0200000000000001E-2</v>
      </c>
      <c r="M13" s="41">
        <v>1.46E-2</v>
      </c>
      <c r="N13" s="21"/>
      <c r="O13" s="22">
        <v>7.8630000000000005E-2</v>
      </c>
      <c r="P13" s="41">
        <v>0.11700000000000001</v>
      </c>
      <c r="Q13" s="12"/>
    </row>
    <row r="14" spans="1:17" ht="59.25" customHeight="1" thickBot="1">
      <c r="A14" s="27">
        <v>5</v>
      </c>
      <c r="B14" s="6" t="s">
        <v>18</v>
      </c>
      <c r="C14" s="4">
        <v>6</v>
      </c>
      <c r="D14" s="12"/>
      <c r="E14" s="67"/>
      <c r="F14" s="68"/>
      <c r="G14" s="12"/>
      <c r="H14" s="22">
        <v>1.044E-2</v>
      </c>
      <c r="I14" s="41">
        <v>1.55E-2</v>
      </c>
      <c r="J14" s="69"/>
      <c r="K14" s="70"/>
      <c r="L14" s="22">
        <v>7.7000000000000002E-3</v>
      </c>
      <c r="M14" s="41">
        <v>1.0999999999999999E-2</v>
      </c>
      <c r="N14" s="21"/>
      <c r="O14" s="22">
        <v>1.044E-2</v>
      </c>
      <c r="P14" s="41">
        <v>1.55E-2</v>
      </c>
      <c r="Q14" s="12"/>
    </row>
    <row r="15" spans="1:17" ht="42" customHeight="1" thickBot="1">
      <c r="A15" s="27">
        <v>6</v>
      </c>
      <c r="B15" s="6" t="s">
        <v>19</v>
      </c>
      <c r="C15" s="4">
        <v>7</v>
      </c>
      <c r="D15" s="12"/>
      <c r="E15" s="67"/>
      <c r="F15" s="68"/>
      <c r="G15" s="12"/>
      <c r="H15" s="22">
        <v>6.7030000000000006E-2</v>
      </c>
      <c r="I15" s="41">
        <v>9.9699999999999997E-2</v>
      </c>
      <c r="J15" s="30"/>
      <c r="K15" s="31"/>
      <c r="L15" s="22">
        <v>0.1115</v>
      </c>
      <c r="M15" s="41">
        <v>0.15909999999999999</v>
      </c>
      <c r="N15" s="21"/>
      <c r="O15" s="22">
        <v>6.7030000000000006E-2</v>
      </c>
      <c r="P15" s="41">
        <v>9.9699999999999997E-2</v>
      </c>
      <c r="Q15" s="12"/>
    </row>
    <row r="16" spans="1:17" ht="63" customHeight="1" thickBot="1">
      <c r="A16" s="27">
        <v>7</v>
      </c>
      <c r="B16" s="6" t="s">
        <v>20</v>
      </c>
      <c r="C16" s="4">
        <v>8</v>
      </c>
      <c r="D16" s="12"/>
      <c r="E16" s="67"/>
      <c r="F16" s="68"/>
      <c r="G16" s="12"/>
      <c r="H16" s="22">
        <v>0.11037</v>
      </c>
      <c r="I16" s="41">
        <v>0.16420000000000001</v>
      </c>
      <c r="J16" s="30"/>
      <c r="K16" s="31"/>
      <c r="L16" s="22">
        <v>3.9480000000000001E-2</v>
      </c>
      <c r="M16" s="41">
        <v>5.6599999999999998E-2</v>
      </c>
      <c r="N16" s="21"/>
      <c r="O16" s="22">
        <v>0.1103</v>
      </c>
      <c r="P16" s="41">
        <v>0.16420000000000001</v>
      </c>
      <c r="Q16" s="12"/>
    </row>
    <row r="17" spans="1:17" ht="77.25" thickBot="1">
      <c r="A17" s="27">
        <v>8</v>
      </c>
      <c r="B17" s="20" t="s">
        <v>90</v>
      </c>
      <c r="C17" s="4">
        <v>9</v>
      </c>
      <c r="D17" s="12"/>
      <c r="E17" s="67"/>
      <c r="F17" s="68"/>
      <c r="G17" s="12"/>
      <c r="H17" s="22">
        <v>0.34549999999999997</v>
      </c>
      <c r="I17" s="41">
        <v>0.5141</v>
      </c>
      <c r="J17" s="69"/>
      <c r="K17" s="70"/>
      <c r="L17" s="22">
        <v>0.38590999999999998</v>
      </c>
      <c r="M17" s="41">
        <v>0.55049999999999999</v>
      </c>
      <c r="N17" s="21"/>
      <c r="O17" s="22">
        <v>0.35608000000000001</v>
      </c>
      <c r="P17" s="41">
        <v>0.52990000000000004</v>
      </c>
      <c r="Q17" s="12"/>
    </row>
    <row r="18" spans="1:17" ht="96.75" customHeight="1" thickBot="1">
      <c r="A18" s="27">
        <v>9</v>
      </c>
      <c r="B18" s="6" t="s">
        <v>21</v>
      </c>
      <c r="C18" s="4">
        <v>10</v>
      </c>
      <c r="D18" s="12"/>
      <c r="E18" s="67"/>
      <c r="F18" s="68"/>
      <c r="G18" s="12"/>
      <c r="H18" s="22">
        <f>SUM(H19:H22)</f>
        <v>0.57411199999999996</v>
      </c>
      <c r="I18" s="41">
        <f>I19+I20+I21+I22</f>
        <v>0.86939999999999995</v>
      </c>
      <c r="J18" s="22">
        <f t="shared" ref="J18:K18" si="0">J19+J20+J21+J22</f>
        <v>0</v>
      </c>
      <c r="K18" s="22">
        <f t="shared" si="0"/>
        <v>0</v>
      </c>
      <c r="L18" s="22">
        <f>SUM(L19:L22)</f>
        <v>0.28914000000000001</v>
      </c>
      <c r="M18" s="41">
        <f t="shared" ref="M18:P18" si="1">SUM(M19:M22)</f>
        <v>0.41239999999999999</v>
      </c>
      <c r="N18" s="22">
        <f t="shared" si="1"/>
        <v>0</v>
      </c>
      <c r="O18" s="22">
        <f t="shared" si="1"/>
        <v>0.58421999999999996</v>
      </c>
      <c r="P18" s="41">
        <f t="shared" si="1"/>
        <v>0.86939999999999995</v>
      </c>
      <c r="Q18" s="12"/>
    </row>
    <row r="19" spans="1:17" ht="26.25" thickBot="1">
      <c r="A19" s="14" t="s">
        <v>48</v>
      </c>
      <c r="B19" s="6" t="s">
        <v>95</v>
      </c>
      <c r="C19" s="4">
        <v>11</v>
      </c>
      <c r="D19" s="12"/>
      <c r="E19" s="67"/>
      <c r="F19" s="68"/>
      <c r="G19" s="12"/>
      <c r="H19" s="22">
        <v>1.122E-3</v>
      </c>
      <c r="I19" s="41">
        <v>1.67E-2</v>
      </c>
      <c r="J19" s="69"/>
      <c r="K19" s="70"/>
      <c r="L19" s="22">
        <v>6.2619999999999995E-2</v>
      </c>
      <c r="M19" s="41">
        <v>8.9300000000000004E-2</v>
      </c>
      <c r="N19" s="21"/>
      <c r="O19" s="22">
        <v>1.1220000000000001E-2</v>
      </c>
      <c r="P19" s="41">
        <v>1.67E-2</v>
      </c>
      <c r="Q19" s="12"/>
    </row>
    <row r="20" spans="1:17" ht="26.25" thickBot="1">
      <c r="A20" s="14" t="s">
        <v>49</v>
      </c>
      <c r="B20" s="6" t="s">
        <v>98</v>
      </c>
      <c r="C20" s="4">
        <v>12</v>
      </c>
      <c r="D20" s="12"/>
      <c r="E20" s="67"/>
      <c r="F20" s="68"/>
      <c r="G20" s="12"/>
      <c r="H20" s="22">
        <v>0.16714999999999999</v>
      </c>
      <c r="I20" s="41">
        <v>0.2487</v>
      </c>
      <c r="J20" s="69"/>
      <c r="K20" s="70"/>
      <c r="L20" s="22">
        <v>2.8600000000000001E-3</v>
      </c>
      <c r="M20" s="41">
        <v>4.1000000000000003E-3</v>
      </c>
      <c r="N20" s="21"/>
      <c r="O20" s="22">
        <v>0.16714999999999999</v>
      </c>
      <c r="P20" s="41">
        <v>0.2487</v>
      </c>
      <c r="Q20" s="12"/>
    </row>
    <row r="21" spans="1:17" ht="26.25" hidden="1" thickBot="1">
      <c r="A21" s="14" t="s">
        <v>50</v>
      </c>
      <c r="B21" s="6" t="s">
        <v>22</v>
      </c>
      <c r="C21" s="4">
        <v>13</v>
      </c>
      <c r="D21" s="12"/>
      <c r="E21" s="67"/>
      <c r="F21" s="68"/>
      <c r="G21" s="12"/>
      <c r="H21" s="19"/>
      <c r="I21" s="42"/>
      <c r="J21" s="67"/>
      <c r="K21" s="68"/>
      <c r="L21" s="19"/>
      <c r="M21" s="42"/>
      <c r="N21" s="12"/>
      <c r="O21" s="19"/>
      <c r="P21" s="42"/>
      <c r="Q21" s="12"/>
    </row>
    <row r="22" spans="1:17" ht="60" customHeight="1" thickBot="1">
      <c r="A22" s="14" t="s">
        <v>51</v>
      </c>
      <c r="B22" s="6" t="s">
        <v>23</v>
      </c>
      <c r="C22" s="4">
        <v>13</v>
      </c>
      <c r="D22" s="12"/>
      <c r="E22" s="67"/>
      <c r="F22" s="68"/>
      <c r="G22" s="12"/>
      <c r="H22" s="22">
        <f>SUM(H23:H28)</f>
        <v>0.40583999999999998</v>
      </c>
      <c r="I22" s="41">
        <f>SUM(I23:I28)</f>
        <v>0.60399999999999998</v>
      </c>
      <c r="J22" s="69"/>
      <c r="K22" s="70"/>
      <c r="L22" s="22">
        <f>SUM(L23:L28)</f>
        <v>0.22366</v>
      </c>
      <c r="M22" s="41">
        <f>SUM(M23:M28)</f>
        <v>0.31900000000000001</v>
      </c>
      <c r="N22" s="22"/>
      <c r="O22" s="22">
        <f>SUM(O23:O28)</f>
        <v>0.40584999999999999</v>
      </c>
      <c r="P22" s="41">
        <f>SUM(P23:P28)</f>
        <v>0.60399999999999998</v>
      </c>
      <c r="Q22" s="12"/>
    </row>
    <row r="23" spans="1:17" ht="15.75" thickBot="1">
      <c r="A23" s="14" t="s">
        <v>52</v>
      </c>
      <c r="B23" s="6" t="s">
        <v>76</v>
      </c>
      <c r="C23" s="4">
        <v>14</v>
      </c>
      <c r="D23" s="12"/>
      <c r="E23" s="67"/>
      <c r="F23" s="68"/>
      <c r="G23" s="12"/>
      <c r="H23" s="22">
        <v>0.16617999999999999</v>
      </c>
      <c r="I23" s="41">
        <v>0.24729999999999999</v>
      </c>
      <c r="J23" s="69"/>
      <c r="K23" s="70"/>
      <c r="L23" s="22">
        <v>2.043E-2</v>
      </c>
      <c r="M23" s="41">
        <v>2.9100000000000001E-2</v>
      </c>
      <c r="N23" s="21"/>
      <c r="O23" s="22">
        <v>0.16617999999999999</v>
      </c>
      <c r="P23" s="41">
        <v>0.24729999999999999</v>
      </c>
      <c r="Q23" s="12"/>
    </row>
    <row r="24" spans="1:17" ht="15.75" thickBot="1">
      <c r="A24" s="14" t="s">
        <v>53</v>
      </c>
      <c r="B24" s="6" t="s">
        <v>88</v>
      </c>
      <c r="C24" s="4">
        <v>15</v>
      </c>
      <c r="D24" s="12"/>
      <c r="E24" s="67"/>
      <c r="F24" s="68"/>
      <c r="G24" s="12"/>
      <c r="H24" s="22">
        <v>0.20221</v>
      </c>
      <c r="I24" s="41">
        <v>0.3009</v>
      </c>
      <c r="J24" s="69"/>
      <c r="K24" s="70"/>
      <c r="L24" s="22">
        <v>0.19039</v>
      </c>
      <c r="M24" s="41">
        <v>0.27160000000000001</v>
      </c>
      <c r="N24" s="21"/>
      <c r="O24" s="22">
        <v>0.20221</v>
      </c>
      <c r="P24" s="41">
        <v>0.3009</v>
      </c>
      <c r="Q24" s="12"/>
    </row>
    <row r="25" spans="1:17" ht="26.25" thickBot="1">
      <c r="A25" s="14" t="s">
        <v>54</v>
      </c>
      <c r="B25" s="6" t="s">
        <v>93</v>
      </c>
      <c r="C25" s="4">
        <v>16</v>
      </c>
      <c r="D25" s="12"/>
      <c r="E25" s="67"/>
      <c r="F25" s="68"/>
      <c r="G25" s="12"/>
      <c r="H25" s="22">
        <v>9.3000000000000005E-4</v>
      </c>
      <c r="I25" s="41">
        <v>1.4E-3</v>
      </c>
      <c r="J25" s="69"/>
      <c r="K25" s="70"/>
      <c r="L25" s="22"/>
      <c r="M25" s="41"/>
      <c r="N25" s="21"/>
      <c r="O25" s="22">
        <v>9.3000000000000005E-4</v>
      </c>
      <c r="P25" s="41">
        <v>1.4E-3</v>
      </c>
      <c r="Q25" s="12"/>
    </row>
    <row r="26" spans="1:17" ht="15.75" thickBot="1">
      <c r="A26" s="14" t="s">
        <v>55</v>
      </c>
      <c r="B26" s="6" t="s">
        <v>94</v>
      </c>
      <c r="C26" s="4">
        <v>17</v>
      </c>
      <c r="D26" s="12"/>
      <c r="E26" s="67"/>
      <c r="F26" s="68"/>
      <c r="G26" s="12"/>
      <c r="H26" s="22">
        <v>1.5499999999999999E-3</v>
      </c>
      <c r="I26" s="41">
        <v>2.3E-3</v>
      </c>
      <c r="J26" s="69"/>
      <c r="K26" s="70"/>
      <c r="L26" s="22"/>
      <c r="M26" s="41"/>
      <c r="N26" s="21"/>
      <c r="O26" s="22">
        <v>1.5499999999999999E-3</v>
      </c>
      <c r="P26" s="41">
        <v>2.3E-3</v>
      </c>
      <c r="Q26" s="12"/>
    </row>
    <row r="27" spans="1:17" ht="15.75" hidden="1" thickBot="1">
      <c r="A27" s="14" t="s">
        <v>56</v>
      </c>
      <c r="B27" s="6" t="s">
        <v>24</v>
      </c>
      <c r="C27" s="4">
        <v>19</v>
      </c>
      <c r="D27" s="12"/>
      <c r="E27" s="67"/>
      <c r="F27" s="68"/>
      <c r="G27" s="12"/>
      <c r="H27" s="22"/>
      <c r="I27" s="41"/>
      <c r="J27" s="69"/>
      <c r="K27" s="70"/>
      <c r="L27" s="22"/>
      <c r="M27" s="41"/>
      <c r="N27" s="21"/>
      <c r="O27" s="22"/>
      <c r="P27" s="41"/>
      <c r="Q27" s="12"/>
    </row>
    <row r="28" spans="1:17" ht="15.75" thickBot="1">
      <c r="A28" s="14" t="s">
        <v>56</v>
      </c>
      <c r="B28" s="6" t="s">
        <v>25</v>
      </c>
      <c r="C28" s="4">
        <v>18</v>
      </c>
      <c r="D28" s="12"/>
      <c r="E28" s="67"/>
      <c r="F28" s="68"/>
      <c r="G28" s="12"/>
      <c r="H28" s="22">
        <v>3.4970000000000001E-2</v>
      </c>
      <c r="I28" s="41">
        <v>5.21E-2</v>
      </c>
      <c r="J28" s="69"/>
      <c r="K28" s="70"/>
      <c r="L28" s="22">
        <v>1.2840000000000001E-2</v>
      </c>
      <c r="M28" s="41">
        <v>1.83E-2</v>
      </c>
      <c r="N28" s="21"/>
      <c r="O28" s="22">
        <v>3.4979999999999997E-2</v>
      </c>
      <c r="P28" s="41">
        <v>5.21E-2</v>
      </c>
      <c r="Q28" s="12"/>
    </row>
    <row r="29" spans="1:17" ht="15.75" hidden="1" thickBot="1">
      <c r="A29" s="14" t="s">
        <v>57</v>
      </c>
      <c r="B29" s="6" t="s">
        <v>26</v>
      </c>
      <c r="C29" s="4">
        <v>21</v>
      </c>
      <c r="D29" s="12"/>
      <c r="E29" s="67"/>
      <c r="F29" s="68"/>
      <c r="G29" s="12"/>
      <c r="H29" s="22"/>
      <c r="I29" s="41"/>
      <c r="J29" s="69"/>
      <c r="K29" s="70"/>
      <c r="L29" s="22"/>
      <c r="M29" s="41"/>
      <c r="N29" s="21"/>
      <c r="O29" s="22"/>
      <c r="P29" s="41"/>
      <c r="Q29" s="12"/>
    </row>
    <row r="30" spans="1:17" ht="15.75" hidden="1" thickBot="1">
      <c r="A30" s="14"/>
      <c r="B30" s="21"/>
      <c r="C30" s="4">
        <v>22</v>
      </c>
      <c r="D30" s="12"/>
      <c r="E30" s="67"/>
      <c r="F30" s="68"/>
      <c r="G30" s="12"/>
      <c r="H30" s="22"/>
      <c r="I30" s="41"/>
      <c r="J30" s="69"/>
      <c r="K30" s="70"/>
      <c r="L30" s="22"/>
      <c r="M30" s="41"/>
      <c r="N30" s="21"/>
      <c r="O30" s="22"/>
      <c r="P30" s="41"/>
      <c r="Q30" s="12"/>
    </row>
    <row r="31" spans="1:17" ht="26.25" thickBot="1">
      <c r="A31" s="14">
        <v>10</v>
      </c>
      <c r="B31" s="6" t="s">
        <v>27</v>
      </c>
      <c r="C31" s="4">
        <v>19</v>
      </c>
      <c r="D31" s="12"/>
      <c r="E31" s="67"/>
      <c r="F31" s="68"/>
      <c r="G31" s="12"/>
      <c r="H31" s="22">
        <f>SUM(H32:H39)</f>
        <v>9.6110000000000001E-2</v>
      </c>
      <c r="I31" s="41">
        <f>SUM(I32:I39)</f>
        <v>0.14300000000000002</v>
      </c>
      <c r="J31" s="69"/>
      <c r="K31" s="70"/>
      <c r="L31" s="22">
        <f>SUM(L32:L39)</f>
        <v>2.0800000000000003E-3</v>
      </c>
      <c r="M31" s="41">
        <f>SUM(M32:M39)</f>
        <v>3.0000000000000001E-3</v>
      </c>
      <c r="N31" s="21">
        <f t="shared" ref="N31" si="2">SUM(N32:N38)</f>
        <v>0</v>
      </c>
      <c r="O31" s="22">
        <f>SUM(O32:O39)</f>
        <v>8.4118999999999999E-2</v>
      </c>
      <c r="P31" s="41">
        <f>SUM(P32:P39)</f>
        <v>0.14319999999999999</v>
      </c>
      <c r="Q31" s="12"/>
    </row>
    <row r="32" spans="1:17" ht="26.25" thickBot="1">
      <c r="A32" s="14" t="s">
        <v>58</v>
      </c>
      <c r="B32" s="6" t="s">
        <v>104</v>
      </c>
      <c r="C32" s="4">
        <v>20</v>
      </c>
      <c r="D32" s="12"/>
      <c r="E32" s="67"/>
      <c r="F32" s="68"/>
      <c r="G32" s="12"/>
      <c r="H32" s="22">
        <v>2.7369999999999998E-2</v>
      </c>
      <c r="I32" s="41">
        <v>4.07E-2</v>
      </c>
      <c r="J32" s="69"/>
      <c r="K32" s="70"/>
      <c r="L32" s="22"/>
      <c r="M32" s="41"/>
      <c r="N32" s="21"/>
      <c r="O32" s="22">
        <v>2.734E-2</v>
      </c>
      <c r="P32" s="41">
        <v>4.07E-2</v>
      </c>
      <c r="Q32" s="12"/>
    </row>
    <row r="33" spans="1:17" ht="15.75" thickBot="1">
      <c r="A33" s="14" t="s">
        <v>59</v>
      </c>
      <c r="B33" s="6" t="s">
        <v>103</v>
      </c>
      <c r="C33" s="4">
        <v>21</v>
      </c>
      <c r="D33" s="12"/>
      <c r="E33" s="67"/>
      <c r="F33" s="68"/>
      <c r="G33" s="12"/>
      <c r="H33" s="22">
        <v>1.329E-2</v>
      </c>
      <c r="I33" s="41">
        <v>1.9800000000000002E-2</v>
      </c>
      <c r="J33" s="69"/>
      <c r="K33" s="70"/>
      <c r="L33" s="22">
        <v>6.8000000000000005E-4</v>
      </c>
      <c r="M33" s="41">
        <v>1E-3</v>
      </c>
      <c r="N33" s="21"/>
      <c r="O33" s="22">
        <v>1.3290000000000001E-3</v>
      </c>
      <c r="P33" s="41">
        <v>0.02</v>
      </c>
      <c r="Q33" s="12"/>
    </row>
    <row r="34" spans="1:17" ht="26.25" thickBot="1">
      <c r="A34" s="14" t="s">
        <v>60</v>
      </c>
      <c r="B34" s="6" t="s">
        <v>100</v>
      </c>
      <c r="C34" s="4">
        <v>22</v>
      </c>
      <c r="D34" s="12"/>
      <c r="E34" s="67"/>
      <c r="F34" s="68"/>
      <c r="G34" s="12"/>
      <c r="H34" s="22">
        <v>1.6900000000000001E-3</v>
      </c>
      <c r="I34" s="41">
        <v>2.5000000000000001E-3</v>
      </c>
      <c r="J34" s="69"/>
      <c r="K34" s="70"/>
      <c r="L34" s="22"/>
      <c r="M34" s="41"/>
      <c r="N34" s="21"/>
      <c r="O34" s="22">
        <v>1.6900000000000001E-3</v>
      </c>
      <c r="P34" s="41">
        <v>2.5000000000000001E-3</v>
      </c>
      <c r="Q34" s="12"/>
    </row>
    <row r="35" spans="1:17" ht="26.25" thickBot="1">
      <c r="A35" s="14" t="s">
        <v>61</v>
      </c>
      <c r="B35" s="6" t="s">
        <v>97</v>
      </c>
      <c r="C35" s="4">
        <v>23</v>
      </c>
      <c r="D35" s="12"/>
      <c r="E35" s="28"/>
      <c r="F35" s="29"/>
      <c r="G35" s="12"/>
      <c r="H35" s="22">
        <v>2.4599999999999999E-3</v>
      </c>
      <c r="I35" s="41">
        <v>3.7000000000000002E-3</v>
      </c>
      <c r="J35" s="30"/>
      <c r="K35" s="31"/>
      <c r="L35" s="22">
        <v>1.4E-3</v>
      </c>
      <c r="M35" s="41">
        <v>2E-3</v>
      </c>
      <c r="N35" s="21"/>
      <c r="O35" s="22">
        <v>2.4599999999999999E-3</v>
      </c>
      <c r="P35" s="41">
        <v>3.7000000000000002E-3</v>
      </c>
      <c r="Q35" s="12"/>
    </row>
    <row r="36" spans="1:17" ht="15.75" thickBot="1">
      <c r="A36" s="14" t="s">
        <v>62</v>
      </c>
      <c r="B36" s="6" t="s">
        <v>101</v>
      </c>
      <c r="C36" s="4">
        <v>24</v>
      </c>
      <c r="D36" s="12"/>
      <c r="E36" s="28"/>
      <c r="F36" s="29"/>
      <c r="G36" s="12"/>
      <c r="H36" s="22">
        <v>3.3899999999999998E-3</v>
      </c>
      <c r="I36" s="41">
        <v>5.0000000000000001E-3</v>
      </c>
      <c r="J36" s="30"/>
      <c r="K36" s="31"/>
      <c r="L36" s="22"/>
      <c r="M36" s="41"/>
      <c r="N36" s="21"/>
      <c r="O36" s="22">
        <v>3.3899999999999998E-3</v>
      </c>
      <c r="P36" s="41">
        <v>5.0000000000000001E-3</v>
      </c>
      <c r="Q36" s="12"/>
    </row>
    <row r="37" spans="1:17" ht="15.75" thickBot="1">
      <c r="A37" s="14" t="s">
        <v>105</v>
      </c>
      <c r="B37" s="6" t="s">
        <v>102</v>
      </c>
      <c r="C37" s="4">
        <v>25</v>
      </c>
      <c r="D37" s="12"/>
      <c r="E37" s="28"/>
      <c r="F37" s="29"/>
      <c r="G37" s="12"/>
      <c r="H37" s="22">
        <v>4.6240000000000003E-2</v>
      </c>
      <c r="I37" s="41">
        <v>6.88E-2</v>
      </c>
      <c r="J37" s="30"/>
      <c r="K37" s="31"/>
      <c r="L37" s="22"/>
      <c r="M37" s="41"/>
      <c r="N37" s="21"/>
      <c r="O37" s="22">
        <v>4.6240000000000003E-2</v>
      </c>
      <c r="P37" s="41">
        <v>6.88E-2</v>
      </c>
      <c r="Q37" s="12"/>
    </row>
    <row r="38" spans="1:17" ht="15.75" thickBot="1">
      <c r="A38" s="14" t="s">
        <v>106</v>
      </c>
      <c r="B38" s="21" t="s">
        <v>80</v>
      </c>
      <c r="C38" s="4">
        <v>26</v>
      </c>
      <c r="D38" s="12"/>
      <c r="E38" s="67"/>
      <c r="F38" s="68"/>
      <c r="G38" s="12"/>
      <c r="H38" s="22">
        <v>1.67E-3</v>
      </c>
      <c r="I38" s="41">
        <v>2.5000000000000001E-3</v>
      </c>
      <c r="J38" s="69"/>
      <c r="K38" s="70"/>
      <c r="L38" s="22"/>
      <c r="M38" s="41"/>
      <c r="N38" s="21"/>
      <c r="O38" s="22">
        <v>1.67E-3</v>
      </c>
      <c r="P38" s="41">
        <v>2.5000000000000001E-3</v>
      </c>
      <c r="Q38" s="12"/>
    </row>
    <row r="39" spans="1:17" ht="15.75" hidden="1" thickBot="1">
      <c r="A39" s="14"/>
      <c r="B39" s="21"/>
      <c r="C39" s="4"/>
      <c r="D39" s="12"/>
      <c r="E39" s="28"/>
      <c r="F39" s="29"/>
      <c r="G39" s="12"/>
      <c r="H39" s="22"/>
      <c r="I39" s="41"/>
      <c r="J39" s="30"/>
      <c r="K39" s="31"/>
      <c r="L39" s="22"/>
      <c r="M39" s="41"/>
      <c r="N39" s="21"/>
      <c r="O39" s="22"/>
      <c r="P39" s="41"/>
      <c r="Q39" s="12"/>
    </row>
    <row r="40" spans="1:17" ht="39" thickBot="1">
      <c r="A40" s="14">
        <v>11</v>
      </c>
      <c r="B40" s="6" t="s">
        <v>28</v>
      </c>
      <c r="C40" s="4">
        <v>27</v>
      </c>
      <c r="D40" s="12"/>
      <c r="E40" s="67"/>
      <c r="F40" s="68"/>
      <c r="G40" s="12"/>
      <c r="H40" s="22">
        <f>H41+H42+H43</f>
        <v>6.1379999999999997E-2</v>
      </c>
      <c r="I40" s="41">
        <f>I41+I42+I43</f>
        <v>9.1300000000000006E-2</v>
      </c>
      <c r="J40" s="69"/>
      <c r="K40" s="70"/>
      <c r="L40" s="22">
        <f>SUM(L41:L43)</f>
        <v>6.8129999999999996E-2</v>
      </c>
      <c r="M40" s="41">
        <f>SUM(M41:M43)</f>
        <v>9.7199999999999995E-2</v>
      </c>
      <c r="N40" s="21"/>
      <c r="O40" s="22">
        <f>SUM(O41:O43)</f>
        <v>6.1379999999999997E-2</v>
      </c>
      <c r="P40" s="41">
        <f>SUM(P41:P43)</f>
        <v>9.1300000000000006E-2</v>
      </c>
      <c r="Q40" s="12"/>
    </row>
    <row r="41" spans="1:17" ht="15.75" hidden="1" thickBot="1">
      <c r="A41" s="15" t="s">
        <v>77</v>
      </c>
      <c r="B41" s="6" t="s">
        <v>29</v>
      </c>
      <c r="C41" s="4">
        <v>29</v>
      </c>
      <c r="D41" s="12"/>
      <c r="E41" s="67"/>
      <c r="F41" s="68"/>
      <c r="G41" s="12"/>
      <c r="H41" s="22"/>
      <c r="I41" s="41"/>
      <c r="J41" s="69"/>
      <c r="K41" s="70"/>
      <c r="L41" s="22"/>
      <c r="M41" s="41"/>
      <c r="N41" s="21"/>
      <c r="O41" s="22"/>
      <c r="P41" s="41"/>
      <c r="Q41" s="12"/>
    </row>
    <row r="42" spans="1:17" ht="15.75" hidden="1" thickBot="1">
      <c r="A42" s="15" t="s">
        <v>78</v>
      </c>
      <c r="B42" s="6" t="s">
        <v>30</v>
      </c>
      <c r="C42" s="4">
        <v>30</v>
      </c>
      <c r="D42" s="12"/>
      <c r="E42" s="67"/>
      <c r="F42" s="68"/>
      <c r="G42" s="12"/>
      <c r="H42" s="22"/>
      <c r="I42" s="41"/>
      <c r="J42" s="69"/>
      <c r="K42" s="70"/>
      <c r="L42" s="22"/>
      <c r="M42" s="41"/>
      <c r="N42" s="21"/>
      <c r="O42" s="22"/>
      <c r="P42" s="41"/>
      <c r="Q42" s="12"/>
    </row>
    <row r="43" spans="1:17" ht="15.75" thickBot="1">
      <c r="A43" s="15" t="s">
        <v>79</v>
      </c>
      <c r="B43" s="6" t="s">
        <v>75</v>
      </c>
      <c r="C43" s="4">
        <v>28</v>
      </c>
      <c r="D43" s="12"/>
      <c r="E43" s="67"/>
      <c r="F43" s="68"/>
      <c r="G43" s="12"/>
      <c r="H43" s="22">
        <v>6.1379999999999997E-2</v>
      </c>
      <c r="I43" s="41">
        <v>9.1300000000000006E-2</v>
      </c>
      <c r="J43" s="69"/>
      <c r="K43" s="70"/>
      <c r="L43" s="22">
        <v>6.8129999999999996E-2</v>
      </c>
      <c r="M43" s="41">
        <v>9.7199999999999995E-2</v>
      </c>
      <c r="N43" s="21"/>
      <c r="O43" s="22">
        <v>6.1379999999999997E-2</v>
      </c>
      <c r="P43" s="41">
        <v>9.1300000000000006E-2</v>
      </c>
      <c r="Q43" s="12"/>
    </row>
    <row r="44" spans="1:17" ht="15.75" hidden="1" thickBot="1">
      <c r="A44" s="15" t="s">
        <v>61</v>
      </c>
      <c r="B44" s="6" t="s">
        <v>31</v>
      </c>
      <c r="C44" s="4">
        <v>32</v>
      </c>
      <c r="D44" s="12"/>
      <c r="E44" s="67"/>
      <c r="F44" s="68"/>
      <c r="G44" s="12"/>
      <c r="H44" s="22"/>
      <c r="I44" s="41"/>
      <c r="J44" s="69"/>
      <c r="K44" s="70"/>
      <c r="L44" s="22"/>
      <c r="M44" s="41"/>
      <c r="N44" s="21"/>
      <c r="O44" s="22"/>
      <c r="P44" s="41"/>
      <c r="Q44" s="12"/>
    </row>
    <row r="45" spans="1:17" ht="15.75" hidden="1" thickBot="1">
      <c r="A45" s="15" t="s">
        <v>62</v>
      </c>
      <c r="B45" s="6" t="s">
        <v>32</v>
      </c>
      <c r="C45" s="4">
        <v>33</v>
      </c>
      <c r="D45" s="12"/>
      <c r="E45" s="67"/>
      <c r="F45" s="68"/>
      <c r="G45" s="12"/>
      <c r="H45" s="22"/>
      <c r="I45" s="41"/>
      <c r="J45" s="69"/>
      <c r="K45" s="70"/>
      <c r="L45" s="22"/>
      <c r="M45" s="41"/>
      <c r="N45" s="21"/>
      <c r="O45" s="22"/>
      <c r="P45" s="41"/>
      <c r="Q45" s="12"/>
    </row>
    <row r="46" spans="1:17" ht="26.25" thickBot="1">
      <c r="A46" s="27">
        <v>12</v>
      </c>
      <c r="B46" s="6" t="s">
        <v>33</v>
      </c>
      <c r="C46" s="4">
        <v>29</v>
      </c>
      <c r="D46" s="12"/>
      <c r="E46" s="67"/>
      <c r="F46" s="68"/>
      <c r="G46" s="12"/>
      <c r="H46" s="22">
        <f>H47</f>
        <v>0.23083999999999999</v>
      </c>
      <c r="I46" s="41">
        <f>I47</f>
        <v>0.34350000000000003</v>
      </c>
      <c r="J46" s="69"/>
      <c r="K46" s="70"/>
      <c r="L46" s="22">
        <f>L47</f>
        <v>0.63885999999999998</v>
      </c>
      <c r="M46" s="41">
        <f>M47</f>
        <v>0.91139999999999999</v>
      </c>
      <c r="N46" s="21"/>
      <c r="O46" s="22">
        <f>O47</f>
        <v>0.23083999999999999</v>
      </c>
      <c r="P46" s="41">
        <f>P47</f>
        <v>0.34350000000000003</v>
      </c>
      <c r="Q46" s="12"/>
    </row>
    <row r="47" spans="1:17" ht="26.25" thickBot="1">
      <c r="A47" s="15" t="s">
        <v>63</v>
      </c>
      <c r="B47" s="6" t="s">
        <v>34</v>
      </c>
      <c r="C47" s="4">
        <v>30</v>
      </c>
      <c r="D47" s="12"/>
      <c r="E47" s="67"/>
      <c r="F47" s="68"/>
      <c r="G47" s="12"/>
      <c r="H47" s="22">
        <v>0.23083999999999999</v>
      </c>
      <c r="I47" s="41">
        <v>0.34350000000000003</v>
      </c>
      <c r="J47" s="69"/>
      <c r="K47" s="70"/>
      <c r="L47" s="22">
        <v>0.63885999999999998</v>
      </c>
      <c r="M47" s="41">
        <v>0.91139999999999999</v>
      </c>
      <c r="N47" s="21"/>
      <c r="O47" s="22">
        <v>0.23083999999999999</v>
      </c>
      <c r="P47" s="41">
        <v>0.34350000000000003</v>
      </c>
      <c r="Q47" s="12"/>
    </row>
    <row r="48" spans="1:17" ht="15.75" hidden="1" thickBot="1">
      <c r="A48" s="15" t="s">
        <v>64</v>
      </c>
      <c r="B48" s="21"/>
      <c r="C48" s="4">
        <v>36</v>
      </c>
      <c r="D48" s="12"/>
      <c r="E48" s="67"/>
      <c r="F48" s="68"/>
      <c r="G48" s="12"/>
      <c r="H48" s="19"/>
      <c r="I48" s="42"/>
      <c r="J48" s="67"/>
      <c r="K48" s="68"/>
      <c r="L48" s="19"/>
      <c r="M48" s="42"/>
      <c r="N48" s="12"/>
      <c r="O48" s="19"/>
      <c r="P48" s="42"/>
      <c r="Q48" s="12"/>
    </row>
    <row r="49" spans="1:17" ht="63" customHeight="1" thickBot="1">
      <c r="A49" s="27">
        <v>13</v>
      </c>
      <c r="B49" s="6" t="s">
        <v>35</v>
      </c>
      <c r="C49" s="4">
        <v>31</v>
      </c>
      <c r="D49" s="12"/>
      <c r="E49" s="67"/>
      <c r="F49" s="68"/>
      <c r="G49" s="12"/>
      <c r="H49" s="22">
        <f>H50+H51</f>
        <v>5.6029999999999996E-2</v>
      </c>
      <c r="I49" s="41">
        <f>I50+I51</f>
        <v>8.3400000000000002E-2</v>
      </c>
      <c r="J49" s="69"/>
      <c r="K49" s="70"/>
      <c r="L49" s="22">
        <f>SUM(L50:L51)</f>
        <v>0.27346999999999999</v>
      </c>
      <c r="M49" s="41">
        <f>SUM(M50:M51)</f>
        <v>0.39019999999999999</v>
      </c>
      <c r="N49" s="21"/>
      <c r="O49" s="22">
        <f>SUM(O50:O51)</f>
        <v>5.6029999999999996E-2</v>
      </c>
      <c r="P49" s="41">
        <f>SUM(P50:P51)</f>
        <v>8.3400000000000002E-2</v>
      </c>
      <c r="Q49" s="12"/>
    </row>
    <row r="50" spans="1:17" ht="15.75" thickBot="1">
      <c r="A50" s="15" t="s">
        <v>65</v>
      </c>
      <c r="B50" s="21" t="s">
        <v>83</v>
      </c>
      <c r="C50" s="4">
        <v>32</v>
      </c>
      <c r="D50" s="12"/>
      <c r="E50" s="67"/>
      <c r="F50" s="68"/>
      <c r="G50" s="12"/>
      <c r="H50" s="22">
        <v>3.4099999999999998E-3</v>
      </c>
      <c r="I50" s="41">
        <v>5.1000000000000004E-3</v>
      </c>
      <c r="J50" s="69"/>
      <c r="K50" s="70"/>
      <c r="L50" s="22">
        <v>1.3639999999999999E-2</v>
      </c>
      <c r="M50" s="41">
        <v>1.95E-2</v>
      </c>
      <c r="N50" s="21"/>
      <c r="O50" s="22">
        <v>3.4099999999999998E-3</v>
      </c>
      <c r="P50" s="41">
        <v>5.1000000000000004E-3</v>
      </c>
      <c r="Q50" s="12"/>
    </row>
    <row r="51" spans="1:17" ht="15.75" thickBot="1">
      <c r="A51" s="15" t="s">
        <v>84</v>
      </c>
      <c r="B51" s="21" t="s">
        <v>85</v>
      </c>
      <c r="C51" s="4">
        <v>33</v>
      </c>
      <c r="D51" s="12"/>
      <c r="E51" s="28"/>
      <c r="F51" s="29"/>
      <c r="G51" s="12"/>
      <c r="H51" s="22">
        <v>5.262E-2</v>
      </c>
      <c r="I51" s="41">
        <v>7.8299999999999995E-2</v>
      </c>
      <c r="J51" s="30"/>
      <c r="K51" s="31"/>
      <c r="L51" s="22">
        <v>0.25983000000000001</v>
      </c>
      <c r="M51" s="41">
        <v>0.37069999999999997</v>
      </c>
      <c r="N51" s="21"/>
      <c r="O51" s="22">
        <v>5.262E-2</v>
      </c>
      <c r="P51" s="41">
        <v>7.8299999999999995E-2</v>
      </c>
      <c r="Q51" s="12"/>
    </row>
    <row r="52" spans="1:17" ht="26.25" thickBot="1">
      <c r="A52" s="27">
        <v>14</v>
      </c>
      <c r="B52" s="6" t="s">
        <v>36</v>
      </c>
      <c r="C52" s="4">
        <v>34</v>
      </c>
      <c r="D52" s="12"/>
      <c r="E52" s="67"/>
      <c r="F52" s="68"/>
      <c r="G52" s="12"/>
      <c r="H52" s="22">
        <v>2.112E-2</v>
      </c>
      <c r="I52" s="41">
        <v>3.1399999999999997E-2</v>
      </c>
      <c r="J52" s="69"/>
      <c r="K52" s="70"/>
      <c r="L52" s="22">
        <v>2.001E-2</v>
      </c>
      <c r="M52" s="41">
        <v>2.8500000000000001E-2</v>
      </c>
      <c r="N52" s="21"/>
      <c r="O52" s="22">
        <v>2.112E-2</v>
      </c>
      <c r="P52" s="41">
        <v>3.1399999999999997E-2</v>
      </c>
      <c r="Q52" s="12"/>
    </row>
    <row r="53" spans="1:17" ht="79.5" customHeight="1" thickBot="1">
      <c r="A53" s="27">
        <v>15</v>
      </c>
      <c r="B53" s="6" t="s">
        <v>108</v>
      </c>
      <c r="C53" s="4">
        <v>35</v>
      </c>
      <c r="D53" s="12"/>
      <c r="E53" s="67"/>
      <c r="F53" s="68"/>
      <c r="G53" s="12"/>
      <c r="H53" s="22">
        <v>0.19463</v>
      </c>
      <c r="I53" s="41">
        <v>0.28960000000000002</v>
      </c>
      <c r="J53" s="69"/>
      <c r="K53" s="70"/>
      <c r="L53" s="22">
        <v>0.21773999999999999</v>
      </c>
      <c r="M53" s="41">
        <v>0.31059999999999999</v>
      </c>
      <c r="N53" s="21"/>
      <c r="O53" s="22">
        <v>0.19463</v>
      </c>
      <c r="P53" s="41">
        <v>0.28960000000000002</v>
      </c>
      <c r="Q53" s="12"/>
    </row>
    <row r="54" spans="1:17" ht="79.5" hidden="1" customHeight="1" thickBot="1">
      <c r="A54" s="15" t="s">
        <v>66</v>
      </c>
      <c r="B54" s="6" t="s">
        <v>37</v>
      </c>
      <c r="C54" s="4">
        <v>41</v>
      </c>
      <c r="D54" s="12"/>
      <c r="E54" s="67"/>
      <c r="F54" s="68"/>
      <c r="G54" s="12"/>
      <c r="H54" s="22"/>
      <c r="I54" s="41"/>
      <c r="J54" s="69"/>
      <c r="K54" s="70"/>
      <c r="L54" s="22"/>
      <c r="M54" s="41"/>
      <c r="N54" s="21"/>
      <c r="O54" s="22"/>
      <c r="P54" s="41"/>
      <c r="Q54" s="12"/>
    </row>
    <row r="55" spans="1:17" ht="79.5" hidden="1" customHeight="1" thickBot="1">
      <c r="A55" s="15" t="s">
        <v>67</v>
      </c>
      <c r="B55" s="6" t="s">
        <v>38</v>
      </c>
      <c r="C55" s="4">
        <v>42</v>
      </c>
      <c r="D55" s="12"/>
      <c r="E55" s="67"/>
      <c r="F55" s="68"/>
      <c r="G55" s="12"/>
      <c r="H55" s="22"/>
      <c r="I55" s="41"/>
      <c r="J55" s="69"/>
      <c r="K55" s="70"/>
      <c r="L55" s="22"/>
      <c r="M55" s="41"/>
      <c r="N55" s="21"/>
      <c r="O55" s="22"/>
      <c r="P55" s="41"/>
      <c r="Q55" s="12"/>
    </row>
    <row r="56" spans="1:17" ht="79.5" hidden="1" customHeight="1" thickBot="1">
      <c r="A56" s="15" t="s">
        <v>68</v>
      </c>
      <c r="B56" s="6" t="s">
        <v>39</v>
      </c>
      <c r="C56" s="4">
        <v>43</v>
      </c>
      <c r="D56" s="12"/>
      <c r="E56" s="67"/>
      <c r="F56" s="68"/>
      <c r="G56" s="12"/>
      <c r="H56" s="22"/>
      <c r="I56" s="41"/>
      <c r="J56" s="69"/>
      <c r="K56" s="70"/>
      <c r="L56" s="22"/>
      <c r="M56" s="41"/>
      <c r="N56" s="21"/>
      <c r="O56" s="22"/>
      <c r="P56" s="41"/>
      <c r="Q56" s="12"/>
    </row>
    <row r="57" spans="1:17" ht="79.5" hidden="1" customHeight="1" thickBot="1">
      <c r="A57" s="15" t="s">
        <v>69</v>
      </c>
      <c r="B57" s="12"/>
      <c r="C57" s="4">
        <v>44</v>
      </c>
      <c r="D57" s="12"/>
      <c r="E57" s="67"/>
      <c r="F57" s="68"/>
      <c r="G57" s="12"/>
      <c r="H57" s="22"/>
      <c r="I57" s="41"/>
      <c r="J57" s="69"/>
      <c r="K57" s="70"/>
      <c r="L57" s="22"/>
      <c r="M57" s="41"/>
      <c r="N57" s="21"/>
      <c r="O57" s="22"/>
      <c r="P57" s="41"/>
      <c r="Q57" s="12"/>
    </row>
    <row r="58" spans="1:17" ht="79.5" hidden="1" customHeight="1" thickBot="1">
      <c r="A58" s="15" t="s">
        <v>70</v>
      </c>
      <c r="B58" s="12"/>
      <c r="C58" s="4">
        <v>45</v>
      </c>
      <c r="D58" s="12"/>
      <c r="E58" s="67"/>
      <c r="F58" s="68"/>
      <c r="G58" s="12"/>
      <c r="H58" s="22"/>
      <c r="I58" s="41"/>
      <c r="J58" s="69"/>
      <c r="K58" s="70"/>
      <c r="L58" s="22"/>
      <c r="M58" s="41"/>
      <c r="N58" s="21"/>
      <c r="O58" s="22"/>
      <c r="P58" s="41"/>
      <c r="Q58" s="12"/>
    </row>
    <row r="59" spans="1:17" ht="79.5" customHeight="1" thickBot="1">
      <c r="A59" s="27">
        <v>16</v>
      </c>
      <c r="B59" s="6" t="s">
        <v>40</v>
      </c>
      <c r="C59" s="4">
        <v>36</v>
      </c>
      <c r="D59" s="12"/>
      <c r="E59" s="67"/>
      <c r="F59" s="68"/>
      <c r="G59" s="12"/>
      <c r="H59" s="22">
        <f>SUM(H60:H63)</f>
        <v>0.32723000000000002</v>
      </c>
      <c r="I59" s="41">
        <f>I60+I61+I63+I62</f>
        <v>0.48699999999999999</v>
      </c>
      <c r="J59" s="69"/>
      <c r="K59" s="70"/>
      <c r="L59" s="22">
        <f>SUM(L60:L63)</f>
        <v>0.17313000000000001</v>
      </c>
      <c r="M59" s="41">
        <f>SUM(M60:M63)</f>
        <v>0.24690000000000001</v>
      </c>
      <c r="N59" s="21"/>
      <c r="O59" s="22">
        <f>SUM(O60:O63)</f>
        <v>0.31606099999999998</v>
      </c>
      <c r="P59" s="41">
        <f>SUM(P60:P63)</f>
        <v>0.48699999999999999</v>
      </c>
      <c r="Q59" s="12"/>
    </row>
    <row r="60" spans="1:17" ht="15.75" thickBot="1">
      <c r="A60" s="15" t="s">
        <v>71</v>
      </c>
      <c r="B60" s="6" t="s">
        <v>74</v>
      </c>
      <c r="C60" s="4">
        <v>37</v>
      </c>
      <c r="D60" s="12"/>
      <c r="E60" s="28"/>
      <c r="F60" s="29"/>
      <c r="G60" s="12"/>
      <c r="H60" s="22">
        <v>0.20302999999999999</v>
      </c>
      <c r="I60" s="41">
        <v>0.30209999999999998</v>
      </c>
      <c r="J60" s="30"/>
      <c r="K60" s="31"/>
      <c r="L60" s="22">
        <v>0.15856999999999999</v>
      </c>
      <c r="M60" s="41">
        <v>0.22620000000000001</v>
      </c>
      <c r="N60" s="21"/>
      <c r="O60" s="22">
        <v>0.20302999999999999</v>
      </c>
      <c r="P60" s="41">
        <v>0.30209999999999998</v>
      </c>
      <c r="Q60" s="12"/>
    </row>
    <row r="61" spans="1:17" ht="15.75" thickBot="1">
      <c r="A61" s="15" t="s">
        <v>72</v>
      </c>
      <c r="B61" s="21" t="s">
        <v>96</v>
      </c>
      <c r="C61" s="4">
        <v>38</v>
      </c>
      <c r="D61" s="12"/>
      <c r="E61" s="67"/>
      <c r="F61" s="68"/>
      <c r="G61" s="12"/>
      <c r="H61" s="22">
        <v>2.2009999999999998E-2</v>
      </c>
      <c r="I61" s="41">
        <v>3.2800000000000003E-2</v>
      </c>
      <c r="J61" s="69"/>
      <c r="K61" s="70"/>
      <c r="L61" s="22"/>
      <c r="M61" s="41"/>
      <c r="N61" s="21"/>
      <c r="O61" s="22">
        <v>2.2009999999999998E-2</v>
      </c>
      <c r="P61" s="41">
        <v>3.2800000000000003E-2</v>
      </c>
      <c r="Q61" s="12"/>
    </row>
    <row r="62" spans="1:17" ht="15.75" thickBot="1">
      <c r="A62" s="15" t="s">
        <v>82</v>
      </c>
      <c r="B62" s="21" t="s">
        <v>111</v>
      </c>
      <c r="C62" s="4">
        <v>39</v>
      </c>
      <c r="D62" s="12"/>
      <c r="E62" s="28"/>
      <c r="F62" s="29"/>
      <c r="G62" s="12"/>
      <c r="H62" s="22">
        <v>1.2409999999999999E-2</v>
      </c>
      <c r="I62" s="41">
        <v>1.8499999999999999E-2</v>
      </c>
      <c r="J62" s="30"/>
      <c r="K62" s="31"/>
      <c r="L62" s="22">
        <v>7.2999999999999996E-4</v>
      </c>
      <c r="M62" s="41">
        <v>1E-3</v>
      </c>
      <c r="N62" s="21"/>
      <c r="O62" s="22">
        <v>1.2409999999999999E-3</v>
      </c>
      <c r="P62" s="41">
        <v>1.8499999999999999E-2</v>
      </c>
      <c r="Q62" s="12"/>
    </row>
    <row r="63" spans="1:17" ht="15.75" thickBot="1">
      <c r="A63" s="15" t="s">
        <v>107</v>
      </c>
      <c r="B63" s="21" t="s">
        <v>81</v>
      </c>
      <c r="C63" s="4">
        <v>40</v>
      </c>
      <c r="D63" s="12"/>
      <c r="E63" s="67"/>
      <c r="F63" s="68"/>
      <c r="G63" s="12"/>
      <c r="H63" s="22">
        <v>8.9779999999999999E-2</v>
      </c>
      <c r="I63" s="41">
        <v>0.1336</v>
      </c>
      <c r="J63" s="69"/>
      <c r="K63" s="70"/>
      <c r="L63" s="22">
        <v>1.383E-2</v>
      </c>
      <c r="M63" s="41">
        <v>1.9699999999999999E-2</v>
      </c>
      <c r="N63" s="21"/>
      <c r="O63" s="22">
        <v>8.9779999999999999E-2</v>
      </c>
      <c r="P63" s="41">
        <v>0.1336</v>
      </c>
      <c r="Q63" s="12"/>
    </row>
    <row r="64" spans="1:17" ht="15.75" customHeight="1">
      <c r="A64" s="76" t="s">
        <v>86</v>
      </c>
      <c r="B64" s="76"/>
      <c r="C64" s="76"/>
      <c r="D64" s="76"/>
      <c r="E64" s="76"/>
      <c r="F64" s="76" t="s">
        <v>42</v>
      </c>
      <c r="G64" s="76"/>
      <c r="H64" s="76"/>
      <c r="I64" s="76"/>
      <c r="J64" s="76"/>
      <c r="K64" s="76" t="s">
        <v>87</v>
      </c>
      <c r="L64" s="76"/>
      <c r="M64" s="76"/>
      <c r="N64" s="76"/>
      <c r="O64" s="76"/>
      <c r="P64" s="76"/>
      <c r="Q64" s="76"/>
    </row>
    <row r="65" spans="1:17">
      <c r="A65" s="77" t="s">
        <v>41</v>
      </c>
      <c r="B65" s="77"/>
      <c r="C65" s="77"/>
      <c r="D65" s="77"/>
      <c r="E65" s="77"/>
      <c r="F65" s="77" t="s">
        <v>43</v>
      </c>
      <c r="G65" s="77"/>
      <c r="H65" s="77"/>
      <c r="I65" s="77"/>
      <c r="J65" s="77"/>
      <c r="K65" s="77" t="s">
        <v>44</v>
      </c>
      <c r="L65" s="77"/>
      <c r="M65" s="77"/>
      <c r="N65" s="77"/>
      <c r="O65" s="77"/>
      <c r="P65" s="77"/>
      <c r="Q65" s="77"/>
    </row>
    <row r="66" spans="1:17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</row>
    <row r="67" spans="1:17" ht="15.75">
      <c r="A67" s="7"/>
    </row>
    <row r="68" spans="1:17">
      <c r="A68" s="73" t="s">
        <v>45</v>
      </c>
      <c r="B68" s="75"/>
    </row>
    <row r="69" spans="1:17" ht="46.5" customHeight="1">
      <c r="A69" s="32" t="s">
        <v>46</v>
      </c>
      <c r="B69" s="73" t="s">
        <v>47</v>
      </c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</row>
    <row r="70" spans="1:17">
      <c r="A70" s="9"/>
    </row>
  </sheetData>
  <mergeCells count="113">
    <mergeCell ref="J7:K7"/>
    <mergeCell ref="E8:F8"/>
    <mergeCell ref="J8:K8"/>
    <mergeCell ref="E9:F9"/>
    <mergeCell ref="J9:K9"/>
    <mergeCell ref="E10:F10"/>
    <mergeCell ref="J10:K10"/>
    <mergeCell ref="I1:P2"/>
    <mergeCell ref="A4:P4"/>
    <mergeCell ref="B5:B7"/>
    <mergeCell ref="C5:C7"/>
    <mergeCell ref="D5:K5"/>
    <mergeCell ref="L5:N6"/>
    <mergeCell ref="O5:Q6"/>
    <mergeCell ref="D6:G6"/>
    <mergeCell ref="H6:K6"/>
    <mergeCell ref="E7:F7"/>
    <mergeCell ref="E15:F15"/>
    <mergeCell ref="E16:F16"/>
    <mergeCell ref="E17:F17"/>
    <mergeCell ref="J17:K17"/>
    <mergeCell ref="E18:F18"/>
    <mergeCell ref="E19:F19"/>
    <mergeCell ref="J19:K19"/>
    <mergeCell ref="E11:F11"/>
    <mergeCell ref="J11:K11"/>
    <mergeCell ref="E12:F12"/>
    <mergeCell ref="J12:K12"/>
    <mergeCell ref="E13:F13"/>
    <mergeCell ref="E14:F14"/>
    <mergeCell ref="J14:K14"/>
    <mergeCell ref="E23:F23"/>
    <mergeCell ref="J23:K23"/>
    <mergeCell ref="E24:F24"/>
    <mergeCell ref="J24:K24"/>
    <mergeCell ref="E25:F25"/>
    <mergeCell ref="J25:K25"/>
    <mergeCell ref="E20:F20"/>
    <mergeCell ref="J20:K20"/>
    <mergeCell ref="E21:F21"/>
    <mergeCell ref="J21:K21"/>
    <mergeCell ref="E22:F22"/>
    <mergeCell ref="J22:K22"/>
    <mergeCell ref="E29:F29"/>
    <mergeCell ref="J29:K29"/>
    <mergeCell ref="E30:F30"/>
    <mergeCell ref="J30:K30"/>
    <mergeCell ref="E31:F31"/>
    <mergeCell ref="J31:K31"/>
    <mergeCell ref="E26:F26"/>
    <mergeCell ref="J26:K26"/>
    <mergeCell ref="E27:F27"/>
    <mergeCell ref="J27:K27"/>
    <mergeCell ref="E28:F28"/>
    <mergeCell ref="J28:K28"/>
    <mergeCell ref="E38:F38"/>
    <mergeCell ref="J38:K38"/>
    <mergeCell ref="E40:F40"/>
    <mergeCell ref="J40:K40"/>
    <mergeCell ref="E41:F41"/>
    <mergeCell ref="J41:K41"/>
    <mergeCell ref="E32:F32"/>
    <mergeCell ref="J32:K32"/>
    <mergeCell ref="E33:F33"/>
    <mergeCell ref="J33:K33"/>
    <mergeCell ref="E34:F34"/>
    <mergeCell ref="J34:K34"/>
    <mergeCell ref="E45:F45"/>
    <mergeCell ref="J45:K45"/>
    <mergeCell ref="E46:F46"/>
    <mergeCell ref="J46:K46"/>
    <mergeCell ref="E47:F47"/>
    <mergeCell ref="J47:K47"/>
    <mergeCell ref="E42:F42"/>
    <mergeCell ref="J42:K42"/>
    <mergeCell ref="E43:F43"/>
    <mergeCell ref="J43:K43"/>
    <mergeCell ref="E44:F44"/>
    <mergeCell ref="J44:K44"/>
    <mergeCell ref="E52:F52"/>
    <mergeCell ref="J52:K52"/>
    <mergeCell ref="E53:F53"/>
    <mergeCell ref="J53:K53"/>
    <mergeCell ref="E54:F54"/>
    <mergeCell ref="J54:K54"/>
    <mergeCell ref="E48:F48"/>
    <mergeCell ref="J48:K48"/>
    <mergeCell ref="E49:F49"/>
    <mergeCell ref="J49:K49"/>
    <mergeCell ref="E50:F50"/>
    <mergeCell ref="J50:K50"/>
    <mergeCell ref="E58:F58"/>
    <mergeCell ref="J58:K58"/>
    <mergeCell ref="E59:F59"/>
    <mergeCell ref="J59:K59"/>
    <mergeCell ref="E61:F61"/>
    <mergeCell ref="J61:K61"/>
    <mergeCell ref="E55:F55"/>
    <mergeCell ref="J55:K55"/>
    <mergeCell ref="E56:F56"/>
    <mergeCell ref="J56:K56"/>
    <mergeCell ref="E57:F57"/>
    <mergeCell ref="J57:K57"/>
    <mergeCell ref="A68:B68"/>
    <mergeCell ref="B69:P69"/>
    <mergeCell ref="E63:F63"/>
    <mergeCell ref="J63:K63"/>
    <mergeCell ref="A64:E64"/>
    <mergeCell ref="F64:J64"/>
    <mergeCell ref="K64:Q64"/>
    <mergeCell ref="A65:E65"/>
    <mergeCell ref="F65:J65"/>
    <mergeCell ref="K65:Q65"/>
  </mergeCells>
  <hyperlinks>
    <hyperlink ref="B17" r:id="rId1" display="https://zakon.rada.gov.ua/laws/show/254%D0%BA/96-%D0%B2%D1%80"/>
  </hyperlinks>
  <pageMargins left="1.1023622047244095" right="0.70866141732283472" top="0.74803149606299213" bottom="0.74803149606299213" header="0.31496062992125984" footer="0.31496062992125984"/>
  <pageSetup paperSize="9" scale="85" orientation="portrait" r:id="rId2"/>
  <rowBreaks count="1" manualBreakCount="1">
    <brk id="17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Q70"/>
  <sheetViews>
    <sheetView view="pageBreakPreview" topLeftCell="A4" zoomScale="86" zoomScaleNormal="118" zoomScaleSheetLayoutView="86" workbookViewId="0">
      <selection activeCell="H10" sqref="H10"/>
    </sheetView>
  </sheetViews>
  <sheetFormatPr defaultRowHeight="15"/>
  <cols>
    <col min="2" max="2" width="23.5703125" customWidth="1"/>
    <col min="3" max="3" width="6.140625" customWidth="1"/>
    <col min="4" max="7" width="0" hidden="1" customWidth="1"/>
    <col min="8" max="8" width="11.42578125" customWidth="1"/>
    <col min="10" max="11" width="0" hidden="1" customWidth="1"/>
    <col min="14" max="14" width="0" hidden="1" customWidth="1"/>
    <col min="17" max="17" width="0" hidden="1" customWidth="1"/>
  </cols>
  <sheetData>
    <row r="1" spans="1:17" ht="15.75">
      <c r="A1" s="16"/>
      <c r="I1" s="46" t="s">
        <v>73</v>
      </c>
      <c r="J1" s="46"/>
      <c r="K1" s="46"/>
      <c r="L1" s="46"/>
      <c r="M1" s="46"/>
      <c r="N1" s="46"/>
      <c r="O1" s="46"/>
      <c r="P1" s="47"/>
    </row>
    <row r="2" spans="1:17" ht="96" customHeight="1">
      <c r="A2" s="16"/>
      <c r="I2" s="46"/>
      <c r="J2" s="46"/>
      <c r="K2" s="46"/>
      <c r="L2" s="46"/>
      <c r="M2" s="46"/>
      <c r="N2" s="46"/>
      <c r="O2" s="46"/>
      <c r="P2" s="47"/>
    </row>
    <row r="3" spans="1:17" ht="18.75">
      <c r="A3" s="1"/>
    </row>
    <row r="4" spans="1:17" ht="58.5" customHeight="1" thickBot="1">
      <c r="A4" s="64" t="s">
        <v>114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6"/>
      <c r="P4" s="66"/>
      <c r="Q4" s="10"/>
    </row>
    <row r="5" spans="1:17" ht="16.5" thickBot="1">
      <c r="A5" s="38" t="s">
        <v>0</v>
      </c>
      <c r="B5" s="48" t="s">
        <v>2</v>
      </c>
      <c r="C5" s="48" t="s">
        <v>3</v>
      </c>
      <c r="D5" s="51" t="s">
        <v>4</v>
      </c>
      <c r="E5" s="52"/>
      <c r="F5" s="52"/>
      <c r="G5" s="52"/>
      <c r="H5" s="52"/>
      <c r="I5" s="52"/>
      <c r="J5" s="52"/>
      <c r="K5" s="53"/>
      <c r="L5" s="54" t="s">
        <v>5</v>
      </c>
      <c r="M5" s="55"/>
      <c r="N5" s="55"/>
      <c r="O5" s="58" t="s">
        <v>92</v>
      </c>
      <c r="P5" s="59"/>
      <c r="Q5" s="60"/>
    </row>
    <row r="6" spans="1:17" ht="55.5" customHeight="1" thickBot="1">
      <c r="A6" s="39" t="s">
        <v>1</v>
      </c>
      <c r="B6" s="49"/>
      <c r="C6" s="49"/>
      <c r="D6" s="51" t="s">
        <v>6</v>
      </c>
      <c r="E6" s="52"/>
      <c r="F6" s="52"/>
      <c r="G6" s="53"/>
      <c r="H6" s="51" t="s">
        <v>91</v>
      </c>
      <c r="I6" s="52"/>
      <c r="J6" s="52"/>
      <c r="K6" s="53"/>
      <c r="L6" s="56"/>
      <c r="M6" s="57"/>
      <c r="N6" s="57"/>
      <c r="O6" s="61"/>
      <c r="P6" s="62"/>
      <c r="Q6" s="63"/>
    </row>
    <row r="7" spans="1:17" ht="26.25" thickBot="1">
      <c r="A7" s="11"/>
      <c r="B7" s="50"/>
      <c r="C7" s="50"/>
      <c r="D7" s="4" t="s">
        <v>7</v>
      </c>
      <c r="E7" s="51" t="s">
        <v>8</v>
      </c>
      <c r="F7" s="53"/>
      <c r="G7" s="4" t="s">
        <v>9</v>
      </c>
      <c r="H7" s="4" t="s">
        <v>7</v>
      </c>
      <c r="I7" s="4" t="s">
        <v>8</v>
      </c>
      <c r="J7" s="51" t="s">
        <v>9</v>
      </c>
      <c r="K7" s="53"/>
      <c r="L7" s="4" t="s">
        <v>7</v>
      </c>
      <c r="M7" s="4" t="s">
        <v>8</v>
      </c>
      <c r="N7" s="4" t="s">
        <v>9</v>
      </c>
      <c r="O7" s="4" t="s">
        <v>7</v>
      </c>
      <c r="P7" s="4" t="s">
        <v>8</v>
      </c>
      <c r="Q7" s="4" t="s">
        <v>9</v>
      </c>
    </row>
    <row r="8" spans="1:17" ht="15.75" thickBot="1">
      <c r="A8" s="40" t="s">
        <v>10</v>
      </c>
      <c r="B8" s="4" t="s">
        <v>11</v>
      </c>
      <c r="C8" s="4" t="s">
        <v>12</v>
      </c>
      <c r="D8" s="4">
        <v>1</v>
      </c>
      <c r="E8" s="51">
        <v>2</v>
      </c>
      <c r="F8" s="53"/>
      <c r="G8" s="4">
        <v>3</v>
      </c>
      <c r="H8" s="4">
        <v>4</v>
      </c>
      <c r="I8" s="4">
        <v>5</v>
      </c>
      <c r="J8" s="51">
        <v>6</v>
      </c>
      <c r="K8" s="53"/>
      <c r="L8" s="4">
        <v>7</v>
      </c>
      <c r="M8" s="4">
        <v>8</v>
      </c>
      <c r="N8" s="4">
        <v>9</v>
      </c>
      <c r="O8" s="4">
        <v>10</v>
      </c>
      <c r="P8" s="4">
        <v>11</v>
      </c>
      <c r="Q8" s="4">
        <v>12</v>
      </c>
    </row>
    <row r="9" spans="1:17" ht="68.25" customHeight="1" thickBot="1">
      <c r="A9" s="11"/>
      <c r="B9" s="45" t="s">
        <v>13</v>
      </c>
      <c r="C9" s="4">
        <v>1</v>
      </c>
      <c r="D9" s="12"/>
      <c r="E9" s="67"/>
      <c r="F9" s="68"/>
      <c r="G9" s="12"/>
      <c r="H9" s="43">
        <f>H10+H11+H12+H13+H14+H15+H16+H17+H18+H31+H40+H46+H49+H52+H53+H59-0.01</f>
        <v>257.12231000000003</v>
      </c>
      <c r="I9" s="43">
        <f>I10+I11+I12+I13+I14+I15+I16+I17+I18+I31+I40+I46+I49+I52+I53+I59</f>
        <v>3.9665999999999988</v>
      </c>
      <c r="J9" s="71"/>
      <c r="K9" s="72"/>
      <c r="L9" s="43">
        <f>L10+L11+L12+L13+L14+L15+L16+L17+L18+L31+L40+L46+L49+L52+L53+L59+0.01</f>
        <v>305.43575999999996</v>
      </c>
      <c r="M9" s="43">
        <f>M10+M11+M12+M13+M14+M15+M16+M17+M18+M31+M40+M46+M49+M52+M53+M59</f>
        <v>5.4561999999999999</v>
      </c>
      <c r="N9" s="44">
        <f>N10+N11+N12+N13+N14+N15+N16+N17+N18+N31+N40+N46+N49+N52+N53+N59</f>
        <v>0</v>
      </c>
      <c r="O9" s="43">
        <f>O10+O11+O12+O13+O14+O15+O16+O17+O18+O31+O40+O46+O49+O52+O53+O59+0.022</f>
        <v>344.39927999999986</v>
      </c>
      <c r="P9" s="43">
        <f>P10+P11+P12+P13+P14+P15+P16+P17+P18+P31+P40+P46+P49+P52+P53+P59</f>
        <v>5.9201000000000006</v>
      </c>
      <c r="Q9" s="12"/>
    </row>
    <row r="10" spans="1:17" ht="79.5" customHeight="1" thickBot="1">
      <c r="A10" s="40">
        <v>1</v>
      </c>
      <c r="B10" s="6" t="s">
        <v>14</v>
      </c>
      <c r="C10" s="4">
        <v>2</v>
      </c>
      <c r="D10" s="12"/>
      <c r="E10" s="67"/>
      <c r="F10" s="68"/>
      <c r="G10" s="12"/>
      <c r="H10" s="22">
        <v>190.08797000000001</v>
      </c>
      <c r="I10" s="41">
        <v>2.9321999999999999</v>
      </c>
      <c r="J10" s="69"/>
      <c r="K10" s="70"/>
      <c r="L10" s="22">
        <v>231.60782</v>
      </c>
      <c r="M10" s="41">
        <v>4.1375999999999999</v>
      </c>
      <c r="N10" s="21"/>
      <c r="O10" s="22">
        <v>261.36572000000001</v>
      </c>
      <c r="P10" s="41">
        <v>4.4931999999999999</v>
      </c>
      <c r="Q10" s="12"/>
    </row>
    <row r="11" spans="1:17" ht="69" customHeight="1" thickBot="1">
      <c r="A11" s="40">
        <v>2</v>
      </c>
      <c r="B11" s="6" t="s">
        <v>15</v>
      </c>
      <c r="C11" s="4">
        <v>3</v>
      </c>
      <c r="D11" s="12"/>
      <c r="E11" s="67"/>
      <c r="F11" s="68"/>
      <c r="G11" s="12"/>
      <c r="H11" s="22">
        <v>41.51925</v>
      </c>
      <c r="I11" s="41">
        <v>0.64049999999999996</v>
      </c>
      <c r="J11" s="69"/>
      <c r="K11" s="70"/>
      <c r="L11" s="22">
        <v>50.953719999999997</v>
      </c>
      <c r="M11" s="41">
        <v>0.9103</v>
      </c>
      <c r="N11" s="21"/>
      <c r="O11" s="22">
        <v>57.500459999999997</v>
      </c>
      <c r="P11" s="41">
        <v>0.98850000000000005</v>
      </c>
      <c r="Q11" s="12"/>
    </row>
    <row r="12" spans="1:17" ht="32.25" customHeight="1" thickBot="1">
      <c r="A12" s="40">
        <v>3</v>
      </c>
      <c r="B12" s="6" t="s">
        <v>16</v>
      </c>
      <c r="C12" s="4">
        <v>4</v>
      </c>
      <c r="D12" s="12"/>
      <c r="E12" s="67"/>
      <c r="F12" s="68"/>
      <c r="G12" s="12"/>
      <c r="H12" s="22">
        <v>0.15892999999999999</v>
      </c>
      <c r="I12" s="41">
        <v>2.5000000000000001E-3</v>
      </c>
      <c r="J12" s="69"/>
      <c r="K12" s="70"/>
      <c r="L12" s="22">
        <v>0.20316000000000001</v>
      </c>
      <c r="M12" s="41">
        <v>3.5999999999999999E-3</v>
      </c>
      <c r="N12" s="21"/>
      <c r="O12" s="22">
        <v>0.15892999999999999</v>
      </c>
      <c r="P12" s="41">
        <v>2.7000000000000001E-3</v>
      </c>
      <c r="Q12" s="12"/>
    </row>
    <row r="13" spans="1:17" ht="57" customHeight="1" thickBot="1">
      <c r="A13" s="40">
        <v>4</v>
      </c>
      <c r="B13" s="6" t="s">
        <v>17</v>
      </c>
      <c r="C13" s="4">
        <v>5</v>
      </c>
      <c r="D13" s="12"/>
      <c r="E13" s="67"/>
      <c r="F13" s="68"/>
      <c r="G13" s="12"/>
      <c r="H13" s="22">
        <v>0.90954999999999997</v>
      </c>
      <c r="I13" s="41">
        <v>1.4E-2</v>
      </c>
      <c r="J13" s="35"/>
      <c r="K13" s="36"/>
      <c r="L13" s="22">
        <v>0.10199999999999999</v>
      </c>
      <c r="M13" s="41">
        <v>1.8E-3</v>
      </c>
      <c r="N13" s="21"/>
      <c r="O13" s="22">
        <v>0.90954999999999997</v>
      </c>
      <c r="P13" s="41">
        <v>1.5599999999999999E-2</v>
      </c>
      <c r="Q13" s="12"/>
    </row>
    <row r="14" spans="1:17" ht="59.25" customHeight="1" thickBot="1">
      <c r="A14" s="40">
        <v>5</v>
      </c>
      <c r="B14" s="6" t="s">
        <v>18</v>
      </c>
      <c r="C14" s="4">
        <v>6</v>
      </c>
      <c r="D14" s="12"/>
      <c r="E14" s="67"/>
      <c r="F14" s="68"/>
      <c r="G14" s="12"/>
      <c r="H14" s="22">
        <v>0.12073</v>
      </c>
      <c r="I14" s="41">
        <v>1.9E-3</v>
      </c>
      <c r="J14" s="69"/>
      <c r="K14" s="70"/>
      <c r="L14" s="22">
        <v>7.7039999999999997E-2</v>
      </c>
      <c r="M14" s="41">
        <v>1.4E-3</v>
      </c>
      <c r="N14" s="21"/>
      <c r="O14" s="22">
        <v>0.12073</v>
      </c>
      <c r="P14" s="41">
        <v>2.0999999999999999E-3</v>
      </c>
      <c r="Q14" s="12"/>
    </row>
    <row r="15" spans="1:17" ht="42" customHeight="1" thickBot="1">
      <c r="A15" s="40">
        <v>6</v>
      </c>
      <c r="B15" s="6" t="s">
        <v>19</v>
      </c>
      <c r="C15" s="4">
        <v>7</v>
      </c>
      <c r="D15" s="12"/>
      <c r="E15" s="67"/>
      <c r="F15" s="68"/>
      <c r="G15" s="12"/>
      <c r="H15" s="22">
        <v>0.77542999999999995</v>
      </c>
      <c r="I15" s="41">
        <v>1.2E-2</v>
      </c>
      <c r="J15" s="35"/>
      <c r="K15" s="36"/>
      <c r="L15" s="22">
        <v>1.11496</v>
      </c>
      <c r="M15" s="41">
        <v>1.9900000000000001E-2</v>
      </c>
      <c r="N15" s="21"/>
      <c r="O15" s="22">
        <v>0.77542999999999995</v>
      </c>
      <c r="P15" s="41">
        <v>1.3299999999999999E-2</v>
      </c>
      <c r="Q15" s="12"/>
    </row>
    <row r="16" spans="1:17" ht="63" customHeight="1" thickBot="1">
      <c r="A16" s="40">
        <v>7</v>
      </c>
      <c r="B16" s="6" t="s">
        <v>20</v>
      </c>
      <c r="C16" s="4">
        <v>8</v>
      </c>
      <c r="D16" s="12"/>
      <c r="E16" s="67"/>
      <c r="F16" s="68"/>
      <c r="G16" s="12"/>
      <c r="H16" s="22">
        <v>1.2767900000000001</v>
      </c>
      <c r="I16" s="41">
        <v>1.9699999999999999E-2</v>
      </c>
      <c r="J16" s="35"/>
      <c r="K16" s="36"/>
      <c r="L16" s="22">
        <v>0.39684000000000003</v>
      </c>
      <c r="M16" s="41">
        <v>7.1000000000000004E-3</v>
      </c>
      <c r="N16" s="21"/>
      <c r="O16" s="22">
        <v>1.2767900000000001</v>
      </c>
      <c r="P16" s="41">
        <v>2.1899999999999999E-2</v>
      </c>
      <c r="Q16" s="12"/>
    </row>
    <row r="17" spans="1:17" ht="77.25" thickBot="1">
      <c r="A17" s="40">
        <v>8</v>
      </c>
      <c r="B17" s="20" t="s">
        <v>90</v>
      </c>
      <c r="C17" s="4">
        <v>9</v>
      </c>
      <c r="D17" s="12"/>
      <c r="E17" s="67"/>
      <c r="F17" s="68"/>
      <c r="G17" s="12"/>
      <c r="H17" s="22">
        <v>4.1190899999999999</v>
      </c>
      <c r="I17" s="41">
        <v>6.3500000000000001E-2</v>
      </c>
      <c r="J17" s="69"/>
      <c r="K17" s="70"/>
      <c r="L17" s="22">
        <v>3.8590499999999999</v>
      </c>
      <c r="M17" s="41">
        <v>6.8900000000000003E-2</v>
      </c>
      <c r="N17" s="21"/>
      <c r="O17" s="22">
        <v>4.1190899999999999</v>
      </c>
      <c r="P17" s="41">
        <v>7.0800000000000002E-2</v>
      </c>
      <c r="Q17" s="12"/>
    </row>
    <row r="18" spans="1:17" ht="96.75" customHeight="1" thickBot="1">
      <c r="A18" s="40">
        <v>9</v>
      </c>
      <c r="B18" s="6" t="s">
        <v>21</v>
      </c>
      <c r="C18" s="4">
        <v>10</v>
      </c>
      <c r="D18" s="12"/>
      <c r="E18" s="67"/>
      <c r="F18" s="68"/>
      <c r="G18" s="12"/>
      <c r="H18" s="22">
        <f>SUM(H19:H22)</f>
        <v>6.7581300000000013</v>
      </c>
      <c r="I18" s="41">
        <f>I19+I20+I21+I22</f>
        <v>0.1043</v>
      </c>
      <c r="J18" s="22">
        <f t="shared" ref="J18:K18" si="0">J19+J20+J21+J22</f>
        <v>0</v>
      </c>
      <c r="K18" s="22">
        <f t="shared" si="0"/>
        <v>0</v>
      </c>
      <c r="L18" s="22">
        <f>SUM(L19:L22)</f>
        <v>3.1628099999999999</v>
      </c>
      <c r="M18" s="41">
        <f t="shared" ref="M18:P18" si="1">SUM(M19:M22)</f>
        <v>5.6500000000000002E-2</v>
      </c>
      <c r="N18" s="22">
        <f t="shared" si="1"/>
        <v>0</v>
      </c>
      <c r="O18" s="22">
        <f t="shared" si="1"/>
        <v>6.7581300000000013</v>
      </c>
      <c r="P18" s="41">
        <f t="shared" si="1"/>
        <v>0.11610000000000001</v>
      </c>
      <c r="Q18" s="12"/>
    </row>
    <row r="19" spans="1:17" ht="26.25" thickBot="1">
      <c r="A19" s="14" t="s">
        <v>48</v>
      </c>
      <c r="B19" s="6" t="s">
        <v>95</v>
      </c>
      <c r="C19" s="4">
        <v>11</v>
      </c>
      <c r="D19" s="12"/>
      <c r="E19" s="67"/>
      <c r="F19" s="68"/>
      <c r="G19" s="12"/>
      <c r="H19" s="22">
        <v>0.12981000000000001</v>
      </c>
      <c r="I19" s="41">
        <v>2E-3</v>
      </c>
      <c r="J19" s="69"/>
      <c r="K19" s="70"/>
      <c r="L19" s="22">
        <v>0.62627999999999995</v>
      </c>
      <c r="M19" s="41">
        <v>1.12E-2</v>
      </c>
      <c r="N19" s="21"/>
      <c r="O19" s="22">
        <v>0.12981000000000001</v>
      </c>
      <c r="P19" s="41">
        <v>2.2000000000000001E-3</v>
      </c>
      <c r="Q19" s="12"/>
    </row>
    <row r="20" spans="1:17" ht="26.25" thickBot="1">
      <c r="A20" s="14" t="s">
        <v>49</v>
      </c>
      <c r="B20" s="6" t="s">
        <v>98</v>
      </c>
      <c r="C20" s="4">
        <v>12</v>
      </c>
      <c r="D20" s="12"/>
      <c r="E20" s="67"/>
      <c r="F20" s="68"/>
      <c r="G20" s="12"/>
      <c r="H20" s="22">
        <v>1.93357</v>
      </c>
      <c r="I20" s="41">
        <v>2.98E-2</v>
      </c>
      <c r="J20" s="69"/>
      <c r="K20" s="70"/>
      <c r="L20" s="22"/>
      <c r="M20" s="41"/>
      <c r="N20" s="21"/>
      <c r="O20" s="22">
        <v>1.93357</v>
      </c>
      <c r="P20" s="41">
        <v>3.32E-2</v>
      </c>
      <c r="Q20" s="12"/>
    </row>
    <row r="21" spans="1:17" ht="26.25" hidden="1" thickBot="1">
      <c r="A21" s="14" t="s">
        <v>50</v>
      </c>
      <c r="B21" s="6" t="s">
        <v>22</v>
      </c>
      <c r="C21" s="4">
        <v>13</v>
      </c>
      <c r="D21" s="12"/>
      <c r="E21" s="67"/>
      <c r="F21" s="68"/>
      <c r="G21" s="12"/>
      <c r="H21" s="19"/>
      <c r="I21" s="42"/>
      <c r="J21" s="67"/>
      <c r="K21" s="68"/>
      <c r="L21" s="19"/>
      <c r="M21" s="42"/>
      <c r="N21" s="12"/>
      <c r="O21" s="19"/>
      <c r="P21" s="42"/>
      <c r="Q21" s="12"/>
    </row>
    <row r="22" spans="1:17" ht="60" customHeight="1" thickBot="1">
      <c r="A22" s="14" t="s">
        <v>51</v>
      </c>
      <c r="B22" s="6" t="s">
        <v>23</v>
      </c>
      <c r="C22" s="4">
        <v>13</v>
      </c>
      <c r="D22" s="12"/>
      <c r="E22" s="67"/>
      <c r="F22" s="68"/>
      <c r="G22" s="12"/>
      <c r="H22" s="22">
        <f>SUM(H23:H28)</f>
        <v>4.6947500000000009</v>
      </c>
      <c r="I22" s="41">
        <f>SUM(I23:I28)</f>
        <v>7.2499999999999995E-2</v>
      </c>
      <c r="J22" s="69"/>
      <c r="K22" s="70"/>
      <c r="L22" s="22">
        <f>SUM(L23:L28)</f>
        <v>2.53653</v>
      </c>
      <c r="M22" s="41">
        <f>SUM(M23:M28)</f>
        <v>4.53E-2</v>
      </c>
      <c r="N22" s="22"/>
      <c r="O22" s="22">
        <f>SUM(O23:O28)</f>
        <v>4.6947500000000009</v>
      </c>
      <c r="P22" s="41">
        <f>SUM(P23:P28)</f>
        <v>8.0700000000000008E-2</v>
      </c>
      <c r="Q22" s="12"/>
    </row>
    <row r="23" spans="1:17" ht="15.75" thickBot="1">
      <c r="A23" s="14" t="s">
        <v>52</v>
      </c>
      <c r="B23" s="6" t="s">
        <v>76</v>
      </c>
      <c r="C23" s="4">
        <v>14</v>
      </c>
      <c r="D23" s="12"/>
      <c r="E23" s="67"/>
      <c r="F23" s="68"/>
      <c r="G23" s="12"/>
      <c r="H23" s="22">
        <v>1.92232</v>
      </c>
      <c r="I23" s="41">
        <v>2.9700000000000001E-2</v>
      </c>
      <c r="J23" s="69"/>
      <c r="K23" s="70"/>
      <c r="L23" s="22">
        <v>0.20429</v>
      </c>
      <c r="M23" s="41">
        <v>3.5999999999999999E-3</v>
      </c>
      <c r="N23" s="21"/>
      <c r="O23" s="22">
        <v>1.92232</v>
      </c>
      <c r="P23" s="41">
        <v>3.3000000000000002E-2</v>
      </c>
      <c r="Q23" s="12"/>
    </row>
    <row r="24" spans="1:17" ht="15.75" thickBot="1">
      <c r="A24" s="14" t="s">
        <v>53</v>
      </c>
      <c r="B24" s="6" t="s">
        <v>88</v>
      </c>
      <c r="C24" s="4">
        <v>15</v>
      </c>
      <c r="D24" s="12"/>
      <c r="E24" s="67"/>
      <c r="F24" s="68"/>
      <c r="G24" s="12"/>
      <c r="H24" s="22">
        <v>2.3391199999999999</v>
      </c>
      <c r="I24" s="41">
        <v>3.61E-2</v>
      </c>
      <c r="J24" s="69"/>
      <c r="K24" s="70"/>
      <c r="L24" s="22">
        <v>1.90387</v>
      </c>
      <c r="M24" s="41">
        <v>3.4000000000000002E-2</v>
      </c>
      <c r="N24" s="21"/>
      <c r="O24" s="22">
        <v>2.3391199999999999</v>
      </c>
      <c r="P24" s="41">
        <v>4.02E-2</v>
      </c>
      <c r="Q24" s="12"/>
    </row>
    <row r="25" spans="1:17" ht="26.25" thickBot="1">
      <c r="A25" s="14" t="s">
        <v>54</v>
      </c>
      <c r="B25" s="6" t="s">
        <v>93</v>
      </c>
      <c r="C25" s="4">
        <v>16</v>
      </c>
      <c r="D25" s="12"/>
      <c r="E25" s="67"/>
      <c r="F25" s="68"/>
      <c r="G25" s="12"/>
      <c r="H25" s="22">
        <v>1.077E-2</v>
      </c>
      <c r="I25" s="41">
        <v>2.0000000000000001E-4</v>
      </c>
      <c r="J25" s="69"/>
      <c r="K25" s="70"/>
      <c r="L25" s="22"/>
      <c r="M25" s="41"/>
      <c r="N25" s="21"/>
      <c r="O25" s="22">
        <v>1.077E-2</v>
      </c>
      <c r="P25" s="41">
        <v>2.0000000000000001E-4</v>
      </c>
      <c r="Q25" s="12"/>
    </row>
    <row r="26" spans="1:17" ht="15.75" thickBot="1">
      <c r="A26" s="14" t="s">
        <v>55</v>
      </c>
      <c r="B26" s="6" t="s">
        <v>94</v>
      </c>
      <c r="C26" s="4">
        <v>17</v>
      </c>
      <c r="D26" s="12"/>
      <c r="E26" s="67"/>
      <c r="F26" s="68"/>
      <c r="G26" s="12"/>
      <c r="H26" s="22">
        <v>1.7919999999999998E-2</v>
      </c>
      <c r="I26" s="41">
        <v>2.9999999999999997E-4</v>
      </c>
      <c r="J26" s="69"/>
      <c r="K26" s="70"/>
      <c r="L26" s="22"/>
      <c r="M26" s="41"/>
      <c r="N26" s="21"/>
      <c r="O26" s="22">
        <v>1.7919999999999998E-2</v>
      </c>
      <c r="P26" s="41">
        <v>2.9999999999999997E-4</v>
      </c>
      <c r="Q26" s="12"/>
    </row>
    <row r="27" spans="1:17" ht="15.75" hidden="1" thickBot="1">
      <c r="A27" s="14" t="s">
        <v>56</v>
      </c>
      <c r="B27" s="6" t="s">
        <v>24</v>
      </c>
      <c r="C27" s="4">
        <v>19</v>
      </c>
      <c r="D27" s="12"/>
      <c r="E27" s="67"/>
      <c r="F27" s="68"/>
      <c r="G27" s="12"/>
      <c r="H27" s="22"/>
      <c r="I27" s="41"/>
      <c r="J27" s="69"/>
      <c r="K27" s="70"/>
      <c r="L27" s="22"/>
      <c r="M27" s="41"/>
      <c r="N27" s="21"/>
      <c r="O27" s="22"/>
      <c r="P27" s="41"/>
      <c r="Q27" s="12"/>
    </row>
    <row r="28" spans="1:17" ht="15.75" thickBot="1">
      <c r="A28" s="14" t="s">
        <v>56</v>
      </c>
      <c r="B28" s="6" t="s">
        <v>25</v>
      </c>
      <c r="C28" s="4">
        <v>18</v>
      </c>
      <c r="D28" s="12"/>
      <c r="E28" s="67"/>
      <c r="F28" s="68"/>
      <c r="G28" s="12"/>
      <c r="H28" s="22">
        <v>0.40461999999999998</v>
      </c>
      <c r="I28" s="41">
        <v>6.1999999999999998E-3</v>
      </c>
      <c r="J28" s="69"/>
      <c r="K28" s="70"/>
      <c r="L28" s="22">
        <v>0.42836999999999997</v>
      </c>
      <c r="M28" s="41">
        <v>7.7000000000000002E-3</v>
      </c>
      <c r="N28" s="21"/>
      <c r="O28" s="22">
        <v>0.40461999999999998</v>
      </c>
      <c r="P28" s="41">
        <v>7.0000000000000001E-3</v>
      </c>
      <c r="Q28" s="12"/>
    </row>
    <row r="29" spans="1:17" ht="15.75" hidden="1" thickBot="1">
      <c r="A29" s="14" t="s">
        <v>57</v>
      </c>
      <c r="B29" s="6" t="s">
        <v>26</v>
      </c>
      <c r="C29" s="4">
        <v>21</v>
      </c>
      <c r="D29" s="12"/>
      <c r="E29" s="67"/>
      <c r="F29" s="68"/>
      <c r="G29" s="12"/>
      <c r="H29" s="22"/>
      <c r="I29" s="41"/>
      <c r="J29" s="69"/>
      <c r="K29" s="70"/>
      <c r="L29" s="22"/>
      <c r="M29" s="41"/>
      <c r="N29" s="21"/>
      <c r="O29" s="22"/>
      <c r="P29" s="41"/>
      <c r="Q29" s="12"/>
    </row>
    <row r="30" spans="1:17" ht="15.75" hidden="1" thickBot="1">
      <c r="A30" s="14"/>
      <c r="B30" s="21"/>
      <c r="C30" s="4">
        <v>22</v>
      </c>
      <c r="D30" s="12"/>
      <c r="E30" s="67"/>
      <c r="F30" s="68"/>
      <c r="G30" s="12"/>
      <c r="H30" s="22"/>
      <c r="I30" s="41"/>
      <c r="J30" s="69"/>
      <c r="K30" s="70"/>
      <c r="L30" s="22"/>
      <c r="M30" s="41"/>
      <c r="N30" s="21"/>
      <c r="O30" s="22"/>
      <c r="P30" s="41"/>
      <c r="Q30" s="12"/>
    </row>
    <row r="31" spans="1:17" ht="26.25" thickBot="1">
      <c r="A31" s="14">
        <v>10</v>
      </c>
      <c r="B31" s="6" t="s">
        <v>27</v>
      </c>
      <c r="C31" s="4">
        <v>19</v>
      </c>
      <c r="D31" s="12"/>
      <c r="E31" s="67"/>
      <c r="F31" s="68"/>
      <c r="G31" s="12"/>
      <c r="H31" s="22">
        <f>SUM(H32:H39)</f>
        <v>1.0969399999999998</v>
      </c>
      <c r="I31" s="41">
        <f>SUM(I32:I39)</f>
        <v>1.7000000000000001E-2</v>
      </c>
      <c r="J31" s="69"/>
      <c r="K31" s="70"/>
      <c r="L31" s="22">
        <f>SUM(L32:L39)</f>
        <v>3.5429999999999996E-2</v>
      </c>
      <c r="M31" s="41">
        <f>SUM(M32:M39)</f>
        <v>6.0000000000000006E-4</v>
      </c>
      <c r="N31" s="21">
        <f t="shared" ref="N31" si="2">SUM(N32:N38)</f>
        <v>0</v>
      </c>
      <c r="O31" s="22">
        <f>SUM(O32:O39)</f>
        <v>1.0829499999999999</v>
      </c>
      <c r="P31" s="41">
        <f>SUM(P32:P39)</f>
        <v>1.8500000000000003E-2</v>
      </c>
      <c r="Q31" s="12"/>
    </row>
    <row r="32" spans="1:17" ht="26.25" thickBot="1">
      <c r="A32" s="14" t="s">
        <v>58</v>
      </c>
      <c r="B32" s="6" t="s">
        <v>104</v>
      </c>
      <c r="C32" s="4">
        <v>20</v>
      </c>
      <c r="D32" s="12"/>
      <c r="E32" s="67"/>
      <c r="F32" s="68"/>
      <c r="G32" s="12"/>
      <c r="H32" s="22">
        <v>0.31628000000000001</v>
      </c>
      <c r="I32" s="41">
        <v>4.8999999999999998E-3</v>
      </c>
      <c r="J32" s="69"/>
      <c r="K32" s="70"/>
      <c r="L32" s="22"/>
      <c r="M32" s="41"/>
      <c r="N32" s="21"/>
      <c r="O32" s="22">
        <v>0.31628000000000001</v>
      </c>
      <c r="P32" s="41">
        <v>5.4000000000000003E-3</v>
      </c>
      <c r="Q32" s="12"/>
    </row>
    <row r="33" spans="1:17" ht="15.75" thickBot="1">
      <c r="A33" s="14" t="s">
        <v>59</v>
      </c>
      <c r="B33" s="6" t="s">
        <v>103</v>
      </c>
      <c r="C33" s="4">
        <v>21</v>
      </c>
      <c r="D33" s="12"/>
      <c r="E33" s="67"/>
      <c r="F33" s="68"/>
      <c r="G33" s="12"/>
      <c r="H33" s="22">
        <v>0.15373000000000001</v>
      </c>
      <c r="I33" s="41">
        <v>2.3999999999999998E-3</v>
      </c>
      <c r="J33" s="69"/>
      <c r="K33" s="70"/>
      <c r="L33" s="22">
        <v>6.7999999999999996E-3</v>
      </c>
      <c r="M33" s="41">
        <v>1E-4</v>
      </c>
      <c r="N33" s="21"/>
      <c r="O33" s="22">
        <v>0.15373000000000001</v>
      </c>
      <c r="P33" s="41">
        <v>2.5999999999999999E-3</v>
      </c>
      <c r="Q33" s="12"/>
    </row>
    <row r="34" spans="1:17" ht="26.25" thickBot="1">
      <c r="A34" s="14" t="s">
        <v>60</v>
      </c>
      <c r="B34" s="6" t="s">
        <v>100</v>
      </c>
      <c r="C34" s="4">
        <v>22</v>
      </c>
      <c r="D34" s="12"/>
      <c r="E34" s="67"/>
      <c r="F34" s="68"/>
      <c r="G34" s="12"/>
      <c r="H34" s="22">
        <v>1.9519999999999999E-2</v>
      </c>
      <c r="I34" s="41">
        <v>2.9999999999999997E-4</v>
      </c>
      <c r="J34" s="69"/>
      <c r="K34" s="70"/>
      <c r="L34" s="22"/>
      <c r="M34" s="41"/>
      <c r="N34" s="21"/>
      <c r="O34" s="22">
        <v>1.9519999999999999E-2</v>
      </c>
      <c r="P34" s="41">
        <v>2.9999999999999997E-4</v>
      </c>
      <c r="Q34" s="12"/>
    </row>
    <row r="35" spans="1:17" ht="26.25" thickBot="1">
      <c r="A35" s="14" t="s">
        <v>61</v>
      </c>
      <c r="B35" s="6" t="s">
        <v>97</v>
      </c>
      <c r="C35" s="4">
        <v>23</v>
      </c>
      <c r="D35" s="12"/>
      <c r="E35" s="33"/>
      <c r="F35" s="34"/>
      <c r="G35" s="12"/>
      <c r="H35" s="22">
        <v>1.3990000000000001E-2</v>
      </c>
      <c r="I35" s="41">
        <v>2.0000000000000001E-4</v>
      </c>
      <c r="J35" s="35"/>
      <c r="K35" s="36"/>
      <c r="L35" s="22"/>
      <c r="M35" s="41"/>
      <c r="N35" s="21"/>
      <c r="O35" s="22"/>
      <c r="P35" s="41"/>
      <c r="Q35" s="12"/>
    </row>
    <row r="36" spans="1:17" ht="15.75" thickBot="1">
      <c r="A36" s="14" t="s">
        <v>62</v>
      </c>
      <c r="B36" s="6" t="s">
        <v>101</v>
      </c>
      <c r="C36" s="4">
        <v>24</v>
      </c>
      <c r="D36" s="12"/>
      <c r="E36" s="33"/>
      <c r="F36" s="34"/>
      <c r="G36" s="12"/>
      <c r="H36" s="22">
        <v>3.916E-2</v>
      </c>
      <c r="I36" s="41">
        <v>5.9999999999999995E-4</v>
      </c>
      <c r="J36" s="35"/>
      <c r="K36" s="36"/>
      <c r="L36" s="22"/>
      <c r="M36" s="41"/>
      <c r="N36" s="21"/>
      <c r="O36" s="22">
        <v>3.916E-2</v>
      </c>
      <c r="P36" s="41">
        <v>6.9999999999999999E-4</v>
      </c>
      <c r="Q36" s="12"/>
    </row>
    <row r="37" spans="1:17" ht="15.75" thickBot="1">
      <c r="A37" s="14" t="s">
        <v>105</v>
      </c>
      <c r="B37" s="6" t="s">
        <v>102</v>
      </c>
      <c r="C37" s="4">
        <v>25</v>
      </c>
      <c r="D37" s="12"/>
      <c r="E37" s="33"/>
      <c r="F37" s="34"/>
      <c r="G37" s="12"/>
      <c r="H37" s="22">
        <v>0.53491999999999995</v>
      </c>
      <c r="I37" s="41">
        <v>8.3000000000000001E-3</v>
      </c>
      <c r="J37" s="35"/>
      <c r="K37" s="36"/>
      <c r="L37" s="22"/>
      <c r="M37" s="41"/>
      <c r="N37" s="21"/>
      <c r="O37" s="22">
        <v>0.53491999999999995</v>
      </c>
      <c r="P37" s="41">
        <v>9.1999999999999998E-3</v>
      </c>
      <c r="Q37" s="12"/>
    </row>
    <row r="38" spans="1:17" ht="15.75" thickBot="1">
      <c r="A38" s="14" t="s">
        <v>106</v>
      </c>
      <c r="B38" s="21" t="s">
        <v>80</v>
      </c>
      <c r="C38" s="4">
        <v>26</v>
      </c>
      <c r="D38" s="12"/>
      <c r="E38" s="67"/>
      <c r="F38" s="68"/>
      <c r="G38" s="12"/>
      <c r="H38" s="22">
        <v>1.934E-2</v>
      </c>
      <c r="I38" s="41">
        <v>2.9999999999999997E-4</v>
      </c>
      <c r="J38" s="69"/>
      <c r="K38" s="70"/>
      <c r="L38" s="22">
        <v>2.8629999999999999E-2</v>
      </c>
      <c r="M38" s="41">
        <v>5.0000000000000001E-4</v>
      </c>
      <c r="N38" s="21"/>
      <c r="O38" s="22">
        <v>1.934E-2</v>
      </c>
      <c r="P38" s="41">
        <v>2.9999999999999997E-4</v>
      </c>
      <c r="Q38" s="12"/>
    </row>
    <row r="39" spans="1:17" ht="15.75" hidden="1" thickBot="1">
      <c r="A39" s="14"/>
      <c r="B39" s="21"/>
      <c r="C39" s="4"/>
      <c r="D39" s="12"/>
      <c r="E39" s="33"/>
      <c r="F39" s="34"/>
      <c r="G39" s="12"/>
      <c r="H39" s="22"/>
      <c r="I39" s="41"/>
      <c r="J39" s="35"/>
      <c r="K39" s="36"/>
      <c r="L39" s="22"/>
      <c r="M39" s="41"/>
      <c r="N39" s="21"/>
      <c r="O39" s="22"/>
      <c r="P39" s="41"/>
      <c r="Q39" s="12"/>
    </row>
    <row r="40" spans="1:17" ht="39" thickBot="1">
      <c r="A40" s="14">
        <v>11</v>
      </c>
      <c r="B40" s="6" t="s">
        <v>28</v>
      </c>
      <c r="C40" s="4">
        <v>27</v>
      </c>
      <c r="D40" s="12"/>
      <c r="E40" s="67"/>
      <c r="F40" s="68"/>
      <c r="G40" s="12"/>
      <c r="H40" s="22">
        <f>H41+H42+H43</f>
        <v>0.71004999999999996</v>
      </c>
      <c r="I40" s="41">
        <f>I41+I42+I43</f>
        <v>1.0999999999999999E-2</v>
      </c>
      <c r="J40" s="69"/>
      <c r="K40" s="70"/>
      <c r="L40" s="22">
        <f>SUM(L41:L43)</f>
        <v>0.68132000000000004</v>
      </c>
      <c r="M40" s="41">
        <f>SUM(M41:M43)</f>
        <v>1.2200000000000001E-2</v>
      </c>
      <c r="N40" s="21"/>
      <c r="O40" s="22">
        <f>SUM(O41:O43)</f>
        <v>0.71004999999999996</v>
      </c>
      <c r="P40" s="41">
        <f>SUM(P41:P43)</f>
        <v>1.2200000000000001E-2</v>
      </c>
      <c r="Q40" s="12"/>
    </row>
    <row r="41" spans="1:17" ht="15.75" hidden="1" thickBot="1">
      <c r="A41" s="15" t="s">
        <v>77</v>
      </c>
      <c r="B41" s="6" t="s">
        <v>29</v>
      </c>
      <c r="C41" s="4">
        <v>29</v>
      </c>
      <c r="D41" s="12"/>
      <c r="E41" s="67"/>
      <c r="F41" s="68"/>
      <c r="G41" s="12"/>
      <c r="H41" s="22"/>
      <c r="I41" s="41"/>
      <c r="J41" s="69"/>
      <c r="K41" s="70"/>
      <c r="L41" s="22"/>
      <c r="M41" s="41"/>
      <c r="N41" s="21"/>
      <c r="O41" s="22"/>
      <c r="P41" s="41"/>
      <c r="Q41" s="12"/>
    </row>
    <row r="42" spans="1:17" ht="15.75" hidden="1" thickBot="1">
      <c r="A42" s="15" t="s">
        <v>78</v>
      </c>
      <c r="B42" s="6" t="s">
        <v>30</v>
      </c>
      <c r="C42" s="4">
        <v>30</v>
      </c>
      <c r="D42" s="12"/>
      <c r="E42" s="67"/>
      <c r="F42" s="68"/>
      <c r="G42" s="12"/>
      <c r="H42" s="22"/>
      <c r="I42" s="41"/>
      <c r="J42" s="69"/>
      <c r="K42" s="70"/>
      <c r="L42" s="22"/>
      <c r="M42" s="41"/>
      <c r="N42" s="21"/>
      <c r="O42" s="22"/>
      <c r="P42" s="41"/>
      <c r="Q42" s="12"/>
    </row>
    <row r="43" spans="1:17" ht="15.75" thickBot="1">
      <c r="A43" s="15" t="s">
        <v>79</v>
      </c>
      <c r="B43" s="6" t="s">
        <v>75</v>
      </c>
      <c r="C43" s="4">
        <v>28</v>
      </c>
      <c r="D43" s="12"/>
      <c r="E43" s="67"/>
      <c r="F43" s="68"/>
      <c r="G43" s="12"/>
      <c r="H43" s="22">
        <v>0.71004999999999996</v>
      </c>
      <c r="I43" s="41">
        <v>1.0999999999999999E-2</v>
      </c>
      <c r="J43" s="69"/>
      <c r="K43" s="70"/>
      <c r="L43" s="22">
        <v>0.68132000000000004</v>
      </c>
      <c r="M43" s="41">
        <v>1.2200000000000001E-2</v>
      </c>
      <c r="N43" s="21"/>
      <c r="O43" s="22">
        <v>0.71004999999999996</v>
      </c>
      <c r="P43" s="41">
        <v>1.2200000000000001E-2</v>
      </c>
      <c r="Q43" s="12"/>
    </row>
    <row r="44" spans="1:17" ht="15.75" hidden="1" thickBot="1">
      <c r="A44" s="15" t="s">
        <v>61</v>
      </c>
      <c r="B44" s="6" t="s">
        <v>31</v>
      </c>
      <c r="C44" s="4">
        <v>32</v>
      </c>
      <c r="D44" s="12"/>
      <c r="E44" s="67"/>
      <c r="F44" s="68"/>
      <c r="G44" s="12"/>
      <c r="H44" s="22"/>
      <c r="I44" s="41"/>
      <c r="J44" s="69"/>
      <c r="K44" s="70"/>
      <c r="L44" s="22"/>
      <c r="M44" s="41"/>
      <c r="N44" s="21"/>
      <c r="O44" s="22"/>
      <c r="P44" s="41"/>
      <c r="Q44" s="12"/>
    </row>
    <row r="45" spans="1:17" ht="15.75" hidden="1" thickBot="1">
      <c r="A45" s="15" t="s">
        <v>62</v>
      </c>
      <c r="B45" s="6" t="s">
        <v>32</v>
      </c>
      <c r="C45" s="4">
        <v>33</v>
      </c>
      <c r="D45" s="12"/>
      <c r="E45" s="67"/>
      <c r="F45" s="68"/>
      <c r="G45" s="12"/>
      <c r="H45" s="22"/>
      <c r="I45" s="41"/>
      <c r="J45" s="69"/>
      <c r="K45" s="70"/>
      <c r="L45" s="22"/>
      <c r="M45" s="41"/>
      <c r="N45" s="21"/>
      <c r="O45" s="22"/>
      <c r="P45" s="41"/>
      <c r="Q45" s="12"/>
    </row>
    <row r="46" spans="1:17" ht="26.25" thickBot="1">
      <c r="A46" s="40">
        <v>12</v>
      </c>
      <c r="B46" s="6" t="s">
        <v>33</v>
      </c>
      <c r="C46" s="4">
        <v>29</v>
      </c>
      <c r="D46" s="12"/>
      <c r="E46" s="67"/>
      <c r="F46" s="68"/>
      <c r="G46" s="12"/>
      <c r="H46" s="22">
        <f>H47</f>
        <v>2.6703399999999999</v>
      </c>
      <c r="I46" s="41">
        <f>I47</f>
        <v>4.1200000000000001E-2</v>
      </c>
      <c r="J46" s="69"/>
      <c r="K46" s="70"/>
      <c r="L46" s="22">
        <f>L47</f>
        <v>6.3886099999999999</v>
      </c>
      <c r="M46" s="41">
        <f>M47</f>
        <v>0.11409999999999999</v>
      </c>
      <c r="N46" s="21"/>
      <c r="O46" s="22">
        <f>O47</f>
        <v>2.6703399999999999</v>
      </c>
      <c r="P46" s="41">
        <f>P47</f>
        <v>4.5900000000000003E-2</v>
      </c>
      <c r="Q46" s="12"/>
    </row>
    <row r="47" spans="1:17" ht="26.25" thickBot="1">
      <c r="A47" s="15" t="s">
        <v>63</v>
      </c>
      <c r="B47" s="6" t="s">
        <v>34</v>
      </c>
      <c r="C47" s="4">
        <v>30</v>
      </c>
      <c r="D47" s="12"/>
      <c r="E47" s="67"/>
      <c r="F47" s="68"/>
      <c r="G47" s="12"/>
      <c r="H47" s="22">
        <v>2.6703399999999999</v>
      </c>
      <c r="I47" s="41">
        <v>4.1200000000000001E-2</v>
      </c>
      <c r="J47" s="69"/>
      <c r="K47" s="70"/>
      <c r="L47" s="22">
        <v>6.3886099999999999</v>
      </c>
      <c r="M47" s="41">
        <v>0.11409999999999999</v>
      </c>
      <c r="N47" s="21"/>
      <c r="O47" s="22">
        <v>2.6703399999999999</v>
      </c>
      <c r="P47" s="41">
        <v>4.5900000000000003E-2</v>
      </c>
      <c r="Q47" s="12"/>
    </row>
    <row r="48" spans="1:17" ht="15.75" hidden="1" thickBot="1">
      <c r="A48" s="15" t="s">
        <v>64</v>
      </c>
      <c r="B48" s="21"/>
      <c r="C48" s="4">
        <v>36</v>
      </c>
      <c r="D48" s="12"/>
      <c r="E48" s="67"/>
      <c r="F48" s="68"/>
      <c r="G48" s="12"/>
      <c r="H48" s="19"/>
      <c r="I48" s="42"/>
      <c r="J48" s="67"/>
      <c r="K48" s="68"/>
      <c r="L48" s="19"/>
      <c r="M48" s="42"/>
      <c r="N48" s="12"/>
      <c r="O48" s="19"/>
      <c r="P48" s="42"/>
      <c r="Q48" s="12"/>
    </row>
    <row r="49" spans="1:17" ht="63" customHeight="1" thickBot="1">
      <c r="A49" s="40">
        <v>13</v>
      </c>
      <c r="B49" s="6" t="s">
        <v>35</v>
      </c>
      <c r="C49" s="4">
        <v>31</v>
      </c>
      <c r="D49" s="12"/>
      <c r="E49" s="67"/>
      <c r="F49" s="68"/>
      <c r="G49" s="12"/>
      <c r="H49" s="22">
        <f>H50+H51</f>
        <v>0.64810000000000001</v>
      </c>
      <c r="I49" s="41">
        <f>I50+I51</f>
        <v>0.01</v>
      </c>
      <c r="J49" s="69"/>
      <c r="K49" s="70"/>
      <c r="L49" s="22">
        <f>SUM(L50:L51)</f>
        <v>2.7346899999999996</v>
      </c>
      <c r="M49" s="41">
        <f>SUM(M50:M51)</f>
        <v>4.8799999999999996E-2</v>
      </c>
      <c r="N49" s="21"/>
      <c r="O49" s="22">
        <f>SUM(O50:O51)</f>
        <v>0.64810000000000001</v>
      </c>
      <c r="P49" s="41">
        <f>SUM(P50:P51)</f>
        <v>1.12E-2</v>
      </c>
      <c r="Q49" s="12"/>
    </row>
    <row r="50" spans="1:17" ht="15.75" thickBot="1">
      <c r="A50" s="15" t="s">
        <v>65</v>
      </c>
      <c r="B50" s="21" t="s">
        <v>83</v>
      </c>
      <c r="C50" s="4">
        <v>32</v>
      </c>
      <c r="D50" s="12"/>
      <c r="E50" s="67"/>
      <c r="F50" s="68"/>
      <c r="G50" s="12"/>
      <c r="H50" s="22">
        <v>3.9440000000000003E-2</v>
      </c>
      <c r="I50" s="41">
        <v>5.9999999999999995E-4</v>
      </c>
      <c r="J50" s="69"/>
      <c r="K50" s="70"/>
      <c r="L50" s="22">
        <v>0.13643</v>
      </c>
      <c r="M50" s="41">
        <v>2.3999999999999998E-3</v>
      </c>
      <c r="N50" s="21"/>
      <c r="O50" s="22">
        <v>3.9440000000000003E-2</v>
      </c>
      <c r="P50" s="41">
        <v>6.9999999999999999E-4</v>
      </c>
      <c r="Q50" s="12"/>
    </row>
    <row r="51" spans="1:17" ht="15.75" thickBot="1">
      <c r="A51" s="15" t="s">
        <v>84</v>
      </c>
      <c r="B51" s="21" t="s">
        <v>85</v>
      </c>
      <c r="C51" s="4">
        <v>33</v>
      </c>
      <c r="D51" s="12"/>
      <c r="E51" s="33"/>
      <c r="F51" s="34"/>
      <c r="G51" s="12"/>
      <c r="H51" s="22">
        <v>0.60865999999999998</v>
      </c>
      <c r="I51" s="41">
        <v>9.4000000000000004E-3</v>
      </c>
      <c r="J51" s="35"/>
      <c r="K51" s="36"/>
      <c r="L51" s="22">
        <v>2.5982599999999998</v>
      </c>
      <c r="M51" s="41">
        <v>4.6399999999999997E-2</v>
      </c>
      <c r="N51" s="21"/>
      <c r="O51" s="22">
        <v>0.60865999999999998</v>
      </c>
      <c r="P51" s="41">
        <v>1.0500000000000001E-2</v>
      </c>
      <c r="Q51" s="12"/>
    </row>
    <row r="52" spans="1:17" ht="26.25" thickBot="1">
      <c r="A52" s="40">
        <v>14</v>
      </c>
      <c r="B52" s="6" t="s">
        <v>36</v>
      </c>
      <c r="C52" s="4">
        <v>34</v>
      </c>
      <c r="D52" s="12"/>
      <c r="E52" s="67"/>
      <c r="F52" s="68"/>
      <c r="G52" s="12"/>
      <c r="H52" s="22">
        <v>0.24426999999999999</v>
      </c>
      <c r="I52" s="41">
        <v>3.8E-3</v>
      </c>
      <c r="J52" s="69"/>
      <c r="K52" s="70"/>
      <c r="L52" s="22">
        <v>0.20007</v>
      </c>
      <c r="M52" s="41">
        <v>3.5999999999999999E-3</v>
      </c>
      <c r="N52" s="21"/>
      <c r="O52" s="22">
        <v>0.24426999999999999</v>
      </c>
      <c r="P52" s="41">
        <v>4.1999999999999997E-3</v>
      </c>
      <c r="Q52" s="12"/>
    </row>
    <row r="53" spans="1:17" ht="79.5" customHeight="1" thickBot="1">
      <c r="A53" s="40">
        <v>15</v>
      </c>
      <c r="B53" s="6" t="s">
        <v>108</v>
      </c>
      <c r="C53" s="4">
        <v>35</v>
      </c>
      <c r="D53" s="12"/>
      <c r="E53" s="67"/>
      <c r="F53" s="68"/>
      <c r="G53" s="12"/>
      <c r="H53" s="22">
        <v>2.2514500000000002</v>
      </c>
      <c r="I53" s="41">
        <v>3.4700000000000002E-2</v>
      </c>
      <c r="J53" s="69"/>
      <c r="K53" s="70"/>
      <c r="L53" s="22">
        <v>2.1773899999999999</v>
      </c>
      <c r="M53" s="41">
        <v>3.8899999999999997E-2</v>
      </c>
      <c r="N53" s="21"/>
      <c r="O53" s="22">
        <v>2.2514500000000002</v>
      </c>
      <c r="P53" s="41">
        <v>3.8699999999999998E-2</v>
      </c>
      <c r="Q53" s="12"/>
    </row>
    <row r="54" spans="1:17" ht="79.5" hidden="1" customHeight="1" thickBot="1">
      <c r="A54" s="15" t="s">
        <v>66</v>
      </c>
      <c r="B54" s="6" t="s">
        <v>37</v>
      </c>
      <c r="C54" s="4">
        <v>41</v>
      </c>
      <c r="D54" s="12"/>
      <c r="E54" s="67"/>
      <c r="F54" s="68"/>
      <c r="G54" s="12"/>
      <c r="H54" s="22"/>
      <c r="I54" s="41"/>
      <c r="J54" s="69"/>
      <c r="K54" s="70"/>
      <c r="L54" s="22"/>
      <c r="M54" s="41"/>
      <c r="N54" s="21"/>
      <c r="O54" s="22"/>
      <c r="P54" s="41"/>
      <c r="Q54" s="12"/>
    </row>
    <row r="55" spans="1:17" ht="79.5" hidden="1" customHeight="1" thickBot="1">
      <c r="A55" s="15" t="s">
        <v>67</v>
      </c>
      <c r="B55" s="6" t="s">
        <v>38</v>
      </c>
      <c r="C55" s="4">
        <v>42</v>
      </c>
      <c r="D55" s="12"/>
      <c r="E55" s="67"/>
      <c r="F55" s="68"/>
      <c r="G55" s="12"/>
      <c r="H55" s="22"/>
      <c r="I55" s="41"/>
      <c r="J55" s="69"/>
      <c r="K55" s="70"/>
      <c r="L55" s="22"/>
      <c r="M55" s="41"/>
      <c r="N55" s="21"/>
      <c r="O55" s="22"/>
      <c r="P55" s="41"/>
      <c r="Q55" s="12"/>
    </row>
    <row r="56" spans="1:17" ht="79.5" hidden="1" customHeight="1" thickBot="1">
      <c r="A56" s="15" t="s">
        <v>68</v>
      </c>
      <c r="B56" s="6" t="s">
        <v>39</v>
      </c>
      <c r="C56" s="4">
        <v>43</v>
      </c>
      <c r="D56" s="12"/>
      <c r="E56" s="67"/>
      <c r="F56" s="68"/>
      <c r="G56" s="12"/>
      <c r="H56" s="22"/>
      <c r="I56" s="41"/>
      <c r="J56" s="69"/>
      <c r="K56" s="70"/>
      <c r="L56" s="22"/>
      <c r="M56" s="41"/>
      <c r="N56" s="21"/>
      <c r="O56" s="22"/>
      <c r="P56" s="41"/>
      <c r="Q56" s="12"/>
    </row>
    <row r="57" spans="1:17" ht="79.5" hidden="1" customHeight="1" thickBot="1">
      <c r="A57" s="15" t="s">
        <v>69</v>
      </c>
      <c r="B57" s="12"/>
      <c r="C57" s="4">
        <v>44</v>
      </c>
      <c r="D57" s="12"/>
      <c r="E57" s="67"/>
      <c r="F57" s="68"/>
      <c r="G57" s="12"/>
      <c r="H57" s="22"/>
      <c r="I57" s="41"/>
      <c r="J57" s="69"/>
      <c r="K57" s="70"/>
      <c r="L57" s="22"/>
      <c r="M57" s="41"/>
      <c r="N57" s="21"/>
      <c r="O57" s="22"/>
      <c r="P57" s="41"/>
      <c r="Q57" s="12"/>
    </row>
    <row r="58" spans="1:17" ht="79.5" hidden="1" customHeight="1" thickBot="1">
      <c r="A58" s="15" t="s">
        <v>70</v>
      </c>
      <c r="B58" s="12"/>
      <c r="C58" s="4">
        <v>45</v>
      </c>
      <c r="D58" s="12"/>
      <c r="E58" s="67"/>
      <c r="F58" s="68"/>
      <c r="G58" s="12"/>
      <c r="H58" s="22"/>
      <c r="I58" s="41"/>
      <c r="J58" s="69"/>
      <c r="K58" s="70"/>
      <c r="L58" s="22"/>
      <c r="M58" s="41"/>
      <c r="N58" s="21"/>
      <c r="O58" s="22"/>
      <c r="P58" s="41"/>
      <c r="Q58" s="12"/>
    </row>
    <row r="59" spans="1:17" ht="79.5" customHeight="1" thickBot="1">
      <c r="A59" s="40">
        <v>16</v>
      </c>
      <c r="B59" s="6" t="s">
        <v>40</v>
      </c>
      <c r="C59" s="4">
        <v>36</v>
      </c>
      <c r="D59" s="12"/>
      <c r="E59" s="67"/>
      <c r="F59" s="68"/>
      <c r="G59" s="12"/>
      <c r="H59" s="22">
        <f>SUM(H60:H63)</f>
        <v>3.7852899999999998</v>
      </c>
      <c r="I59" s="41">
        <f>I60+I61+I63+I62</f>
        <v>5.8300000000000005E-2</v>
      </c>
      <c r="J59" s="69"/>
      <c r="K59" s="70"/>
      <c r="L59" s="22">
        <f>SUM(L60:L63)</f>
        <v>1.7308499999999998</v>
      </c>
      <c r="M59" s="41">
        <f>SUM(M60:M63)</f>
        <v>3.0899999999999997E-2</v>
      </c>
      <c r="N59" s="21"/>
      <c r="O59" s="22">
        <f>SUM(O60:O63)</f>
        <v>3.7852899999999998</v>
      </c>
      <c r="P59" s="41">
        <f>SUM(P60:P63)</f>
        <v>6.5200000000000008E-2</v>
      </c>
      <c r="Q59" s="12"/>
    </row>
    <row r="60" spans="1:17" ht="15.75" thickBot="1">
      <c r="A60" s="15" t="s">
        <v>71</v>
      </c>
      <c r="B60" s="6" t="s">
        <v>74</v>
      </c>
      <c r="C60" s="4">
        <v>37</v>
      </c>
      <c r="D60" s="12"/>
      <c r="E60" s="33"/>
      <c r="F60" s="34"/>
      <c r="G60" s="12"/>
      <c r="H60" s="22">
        <v>2.3486099999999999</v>
      </c>
      <c r="I60" s="41">
        <v>3.6200000000000003E-2</v>
      </c>
      <c r="J60" s="35"/>
      <c r="K60" s="36"/>
      <c r="L60" s="22">
        <v>1.5851999999999999</v>
      </c>
      <c r="M60" s="41">
        <v>2.8299999999999999E-2</v>
      </c>
      <c r="N60" s="21"/>
      <c r="O60" s="22">
        <v>2.3486099999999999</v>
      </c>
      <c r="P60" s="41">
        <v>4.0399999999999998E-2</v>
      </c>
      <c r="Q60" s="12"/>
    </row>
    <row r="61" spans="1:17" ht="15.75" thickBot="1">
      <c r="A61" s="15" t="s">
        <v>72</v>
      </c>
      <c r="B61" s="21" t="s">
        <v>96</v>
      </c>
      <c r="C61" s="4">
        <v>38</v>
      </c>
      <c r="D61" s="12"/>
      <c r="E61" s="67"/>
      <c r="F61" s="68"/>
      <c r="G61" s="12"/>
      <c r="H61" s="22">
        <v>0.25466</v>
      </c>
      <c r="I61" s="41">
        <v>3.8999999999999998E-3</v>
      </c>
      <c r="J61" s="69"/>
      <c r="K61" s="70"/>
      <c r="L61" s="22"/>
      <c r="M61" s="41"/>
      <c r="N61" s="21"/>
      <c r="O61" s="22">
        <v>0.25466</v>
      </c>
      <c r="P61" s="41">
        <v>4.4000000000000003E-3</v>
      </c>
      <c r="Q61" s="12"/>
    </row>
    <row r="62" spans="1:17" ht="15.75" thickBot="1">
      <c r="A62" s="15" t="s">
        <v>82</v>
      </c>
      <c r="B62" s="21" t="s">
        <v>111</v>
      </c>
      <c r="C62" s="4">
        <v>39</v>
      </c>
      <c r="D62" s="12"/>
      <c r="E62" s="33"/>
      <c r="F62" s="34"/>
      <c r="G62" s="12"/>
      <c r="H62" s="22">
        <v>0.14351</v>
      </c>
      <c r="I62" s="41">
        <v>2.2000000000000001E-3</v>
      </c>
      <c r="J62" s="35"/>
      <c r="K62" s="36"/>
      <c r="L62" s="22">
        <v>7.3400000000000002E-3</v>
      </c>
      <c r="M62" s="41">
        <v>1E-4</v>
      </c>
      <c r="N62" s="21"/>
      <c r="O62" s="22">
        <v>0.14351</v>
      </c>
      <c r="P62" s="41">
        <v>2.5000000000000001E-3</v>
      </c>
      <c r="Q62" s="12"/>
    </row>
    <row r="63" spans="1:17" ht="15.75" thickBot="1">
      <c r="A63" s="15" t="s">
        <v>107</v>
      </c>
      <c r="B63" s="21" t="s">
        <v>81</v>
      </c>
      <c r="C63" s="4">
        <v>40</v>
      </c>
      <c r="D63" s="12"/>
      <c r="E63" s="67"/>
      <c r="F63" s="68"/>
      <c r="G63" s="12"/>
      <c r="H63" s="22">
        <v>1.03851</v>
      </c>
      <c r="I63" s="41">
        <v>1.6E-2</v>
      </c>
      <c r="J63" s="69"/>
      <c r="K63" s="70"/>
      <c r="L63" s="22">
        <v>0.13830999999999999</v>
      </c>
      <c r="M63" s="41">
        <v>2.5000000000000001E-3</v>
      </c>
      <c r="N63" s="21"/>
      <c r="O63" s="22">
        <v>1.03851</v>
      </c>
      <c r="P63" s="41">
        <v>1.7899999999999999E-2</v>
      </c>
      <c r="Q63" s="12"/>
    </row>
    <row r="64" spans="1:17" ht="15.75" customHeight="1">
      <c r="A64" s="76" t="s">
        <v>86</v>
      </c>
      <c r="B64" s="76"/>
      <c r="C64" s="76"/>
      <c r="D64" s="76"/>
      <c r="E64" s="76"/>
      <c r="F64" s="76" t="s">
        <v>42</v>
      </c>
      <c r="G64" s="76"/>
      <c r="H64" s="76"/>
      <c r="I64" s="76"/>
      <c r="J64" s="76"/>
      <c r="K64" s="76" t="s">
        <v>87</v>
      </c>
      <c r="L64" s="76"/>
      <c r="M64" s="76"/>
      <c r="N64" s="76"/>
      <c r="O64" s="76"/>
      <c r="P64" s="76"/>
      <c r="Q64" s="76"/>
    </row>
    <row r="65" spans="1:17">
      <c r="A65" s="77" t="s">
        <v>41</v>
      </c>
      <c r="B65" s="77"/>
      <c r="C65" s="77"/>
      <c r="D65" s="77"/>
      <c r="E65" s="77"/>
      <c r="F65" s="77" t="s">
        <v>43</v>
      </c>
      <c r="G65" s="77"/>
      <c r="H65" s="77"/>
      <c r="I65" s="77"/>
      <c r="J65" s="77"/>
      <c r="K65" s="77" t="s">
        <v>44</v>
      </c>
      <c r="L65" s="77"/>
      <c r="M65" s="77"/>
      <c r="N65" s="77"/>
      <c r="O65" s="77"/>
      <c r="P65" s="77"/>
      <c r="Q65" s="77"/>
    </row>
    <row r="66" spans="1:17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</row>
    <row r="67" spans="1:17" ht="15.75">
      <c r="A67" s="7"/>
    </row>
    <row r="68" spans="1:17">
      <c r="A68" s="73" t="s">
        <v>45</v>
      </c>
      <c r="B68" s="75"/>
    </row>
    <row r="69" spans="1:17" ht="46.5" customHeight="1">
      <c r="A69" s="37" t="s">
        <v>46</v>
      </c>
      <c r="B69" s="73" t="s">
        <v>47</v>
      </c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</row>
    <row r="70" spans="1:17">
      <c r="A70" s="9"/>
    </row>
  </sheetData>
  <mergeCells count="113">
    <mergeCell ref="A68:B68"/>
    <mergeCell ref="B69:P69"/>
    <mergeCell ref="E63:F63"/>
    <mergeCell ref="J63:K63"/>
    <mergeCell ref="A64:E64"/>
    <mergeCell ref="F64:J64"/>
    <mergeCell ref="K64:Q64"/>
    <mergeCell ref="A65:E65"/>
    <mergeCell ref="F65:J65"/>
    <mergeCell ref="K65:Q65"/>
    <mergeCell ref="E58:F58"/>
    <mergeCell ref="J58:K58"/>
    <mergeCell ref="E59:F59"/>
    <mergeCell ref="J59:K59"/>
    <mergeCell ref="E61:F61"/>
    <mergeCell ref="J61:K61"/>
    <mergeCell ref="E55:F55"/>
    <mergeCell ref="J55:K55"/>
    <mergeCell ref="E56:F56"/>
    <mergeCell ref="J56:K56"/>
    <mergeCell ref="E57:F57"/>
    <mergeCell ref="J57:K57"/>
    <mergeCell ref="E52:F52"/>
    <mergeCell ref="J52:K52"/>
    <mergeCell ref="E53:F53"/>
    <mergeCell ref="J53:K53"/>
    <mergeCell ref="E54:F54"/>
    <mergeCell ref="J54:K54"/>
    <mergeCell ref="E48:F48"/>
    <mergeCell ref="J48:K48"/>
    <mergeCell ref="E49:F49"/>
    <mergeCell ref="J49:K49"/>
    <mergeCell ref="E50:F50"/>
    <mergeCell ref="J50:K50"/>
    <mergeCell ref="E45:F45"/>
    <mergeCell ref="J45:K45"/>
    <mergeCell ref="E46:F46"/>
    <mergeCell ref="J46:K46"/>
    <mergeCell ref="E47:F47"/>
    <mergeCell ref="J47:K47"/>
    <mergeCell ref="E42:F42"/>
    <mergeCell ref="J42:K42"/>
    <mergeCell ref="E43:F43"/>
    <mergeCell ref="J43:K43"/>
    <mergeCell ref="E44:F44"/>
    <mergeCell ref="J44:K44"/>
    <mergeCell ref="E38:F38"/>
    <mergeCell ref="J38:K38"/>
    <mergeCell ref="E40:F40"/>
    <mergeCell ref="J40:K40"/>
    <mergeCell ref="E41:F41"/>
    <mergeCell ref="J41:K41"/>
    <mergeCell ref="E32:F32"/>
    <mergeCell ref="J32:K32"/>
    <mergeCell ref="E33:F33"/>
    <mergeCell ref="J33:K33"/>
    <mergeCell ref="E34:F34"/>
    <mergeCell ref="J34:K34"/>
    <mergeCell ref="E29:F29"/>
    <mergeCell ref="J29:K29"/>
    <mergeCell ref="E30:F30"/>
    <mergeCell ref="J30:K30"/>
    <mergeCell ref="E31:F31"/>
    <mergeCell ref="J31:K31"/>
    <mergeCell ref="E26:F26"/>
    <mergeCell ref="J26:K26"/>
    <mergeCell ref="E27:F27"/>
    <mergeCell ref="J27:K27"/>
    <mergeCell ref="E28:F28"/>
    <mergeCell ref="J28:K28"/>
    <mergeCell ref="E23:F23"/>
    <mergeCell ref="J23:K23"/>
    <mergeCell ref="E24:F24"/>
    <mergeCell ref="J24:K24"/>
    <mergeCell ref="E25:F25"/>
    <mergeCell ref="J25:K25"/>
    <mergeCell ref="E20:F20"/>
    <mergeCell ref="J20:K20"/>
    <mergeCell ref="E21:F21"/>
    <mergeCell ref="J21:K21"/>
    <mergeCell ref="E22:F22"/>
    <mergeCell ref="J22:K22"/>
    <mergeCell ref="E15:F15"/>
    <mergeCell ref="E16:F16"/>
    <mergeCell ref="E17:F17"/>
    <mergeCell ref="J17:K17"/>
    <mergeCell ref="E18:F18"/>
    <mergeCell ref="E19:F19"/>
    <mergeCell ref="J19:K19"/>
    <mergeCell ref="E11:F11"/>
    <mergeCell ref="J11:K11"/>
    <mergeCell ref="E12:F12"/>
    <mergeCell ref="J12:K12"/>
    <mergeCell ref="E13:F13"/>
    <mergeCell ref="E14:F14"/>
    <mergeCell ref="J14:K14"/>
    <mergeCell ref="J7:K7"/>
    <mergeCell ref="E8:F8"/>
    <mergeCell ref="J8:K8"/>
    <mergeCell ref="E9:F9"/>
    <mergeCell ref="J9:K9"/>
    <mergeCell ref="E10:F10"/>
    <mergeCell ref="J10:K10"/>
    <mergeCell ref="I1:P2"/>
    <mergeCell ref="A4:P4"/>
    <mergeCell ref="B5:B7"/>
    <mergeCell ref="C5:C7"/>
    <mergeCell ref="D5:K5"/>
    <mergeCell ref="L5:N6"/>
    <mergeCell ref="O5:Q6"/>
    <mergeCell ref="D6:G6"/>
    <mergeCell ref="H6:K6"/>
    <mergeCell ref="E7:F7"/>
  </mergeCells>
  <hyperlinks>
    <hyperlink ref="B17" r:id="rId1" display="https://zakon.rada.gov.ua/laws/show/254%D0%BA/96-%D0%B2%D1%80"/>
  </hyperlinks>
  <pageMargins left="1.1023622047244095" right="0.70866141732283472" top="0.74803149606299213" bottom="0.74803149606299213" header="0.31496062992125984" footer="0.31496062992125984"/>
  <pageSetup paperSize="9" scale="85" orientation="portrait" r:id="rId2"/>
  <rowBreaks count="1" manualBreakCount="1">
    <brk id="17" max="15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безконтейнерна</vt:lpstr>
      <vt:lpstr>механічка</vt:lpstr>
      <vt:lpstr>збір</vt:lpstr>
      <vt:lpstr>вг</vt:lpstr>
      <vt:lpstr>ремонтні</vt:lpstr>
      <vt:lpstr>захоронення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VZHKG</dc:creator>
  <cp:lastModifiedBy>Windows User</cp:lastModifiedBy>
  <cp:lastPrinted>2021-11-18T13:04:54Z</cp:lastPrinted>
  <dcterms:created xsi:type="dcterms:W3CDTF">2015-06-05T18:19:34Z</dcterms:created>
  <dcterms:modified xsi:type="dcterms:W3CDTF">2021-11-30T07:42:30Z</dcterms:modified>
</cp:coreProperties>
</file>