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ст\Desktop\ПРОТОКОЛИ ПРАВИЛЬНІ\ЗБОРИ ГД 31\"/>
    </mc:Choice>
  </mc:AlternateContent>
  <xr:revisionPtr revIDLastSave="0" documentId="13_ncr:1_{DA70D0ED-72CC-4254-96CB-F78FB82A29A7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6" i="1" l="1"/>
  <c r="L26" i="1" s="1"/>
  <c r="H38" i="1" l="1"/>
  <c r="H37" i="1"/>
  <c r="H35" i="1"/>
  <c r="H33" i="1" l="1"/>
  <c r="H34" i="1"/>
  <c r="L34" i="1" s="1"/>
  <c r="H36" i="1"/>
  <c r="G29" i="1"/>
  <c r="F29" i="1"/>
  <c r="H28" i="1"/>
  <c r="L28" i="1" s="1"/>
  <c r="H27" i="1"/>
  <c r="L27" i="1" s="1"/>
  <c r="H25" i="1"/>
  <c r="L25" i="1" s="1"/>
  <c r="H24" i="1"/>
  <c r="L24" i="1" s="1"/>
  <c r="H23" i="1"/>
  <c r="L23" i="1" s="1"/>
  <c r="H22" i="1"/>
  <c r="L22" i="1" s="1"/>
  <c r="H21" i="1"/>
  <c r="L21" i="1" s="1"/>
  <c r="H20" i="1"/>
  <c r="L20" i="1" s="1"/>
  <c r="H19" i="1"/>
  <c r="L19" i="1" s="1"/>
  <c r="H18" i="1"/>
  <c r="L18" i="1" s="1"/>
  <c r="H17" i="1"/>
  <c r="L17" i="1" s="1"/>
  <c r="H16" i="1"/>
  <c r="L16" i="1" s="1"/>
  <c r="H15" i="1"/>
  <c r="L15" i="1" s="1"/>
  <c r="H14" i="1"/>
  <c r="L14" i="1" s="1"/>
  <c r="H13" i="1"/>
  <c r="L13" i="1" s="1"/>
  <c r="L29" i="1" l="1"/>
  <c r="L31" i="1" s="1"/>
  <c r="H29" i="1"/>
</calcChain>
</file>

<file path=xl/sharedStrings.xml><?xml version="1.0" encoding="utf-8"?>
<sst xmlns="http://schemas.openxmlformats.org/spreadsheetml/2006/main" count="100" uniqueCount="79">
  <si>
    <t>Розрахунок нормативної чисельності двірників</t>
  </si>
  <si>
    <t>вул.</t>
  </si>
  <si>
    <t>№ п/п</t>
  </si>
  <si>
    <t>Код норми</t>
  </si>
  <si>
    <t>Перелік робіт</t>
  </si>
  <si>
    <t>Од.вим.</t>
  </si>
  <si>
    <t>Вихідні  дані</t>
  </si>
  <si>
    <t>Тверде покриття</t>
  </si>
  <si>
    <t>Газонне покриття</t>
  </si>
  <si>
    <t>Всього</t>
  </si>
  <si>
    <t>Повторюваність</t>
  </si>
  <si>
    <t>матеріали</t>
  </si>
  <si>
    <t>Витрати праці двірника, люд.-год.</t>
  </si>
  <si>
    <t>Витрати праці на весь обсяг робіт з урахуванням повторюваності</t>
  </si>
  <si>
    <t>Підмітання снігу, згрібання снігу докупи або у вали</t>
  </si>
  <si>
    <t>Зсування снігу,який щойно випав, товщиною понад 2 см</t>
  </si>
  <si>
    <t>1-3-1</t>
  </si>
  <si>
    <t>Очищення від снігу, який щойно випав ( східці)</t>
  </si>
  <si>
    <t>кв.м</t>
  </si>
  <si>
    <t>1-3-2</t>
  </si>
  <si>
    <t>Очищення від снігу, який щойно випав ( відмостки)</t>
  </si>
  <si>
    <t>1-9-1</t>
  </si>
  <si>
    <t>Очищення території від полою</t>
  </si>
  <si>
    <t>1-13-1</t>
  </si>
  <si>
    <t>Очищення контейнерного майданчика від снігу та полою</t>
  </si>
  <si>
    <t>1-18-1</t>
  </si>
  <si>
    <t>куб.м</t>
  </si>
  <si>
    <t>Підготування суміші піску з хлоридами 4113,6*0,015/100 кв.м=0,62 м. куб</t>
  </si>
  <si>
    <t>1-19-1</t>
  </si>
  <si>
    <t>1-20-1</t>
  </si>
  <si>
    <t>Посипання території піском</t>
  </si>
  <si>
    <t>пісок природний рідовий</t>
  </si>
  <si>
    <t>1-21-4</t>
  </si>
  <si>
    <t>1-34-1</t>
  </si>
  <si>
    <t>Прибирання газонів від листя, хмизу, сміття: газони середньої засміченості</t>
  </si>
  <si>
    <t>1-34-3</t>
  </si>
  <si>
    <t>Прибирання газонів від випадкового сміття</t>
  </si>
  <si>
    <t>1-39-1</t>
  </si>
  <si>
    <t>Прибирання листя в осінній період вручну, віднесення на відстань до 15 метрів</t>
  </si>
  <si>
    <t>1-36-</t>
  </si>
  <si>
    <t>Очищення урн від сміття</t>
  </si>
  <si>
    <t>1-52-1</t>
  </si>
  <si>
    <t>Прибирання контейнерних майданчиків</t>
  </si>
  <si>
    <t>ВСЬОГО</t>
  </si>
  <si>
    <t>Річний фонд робочого часу</t>
  </si>
  <si>
    <t>Нормативна чисельність двірників</t>
  </si>
  <si>
    <t>S</t>
  </si>
  <si>
    <t>1-1-1</t>
  </si>
  <si>
    <t>1-2-1</t>
  </si>
  <si>
    <t>шт</t>
  </si>
  <si>
    <t>кв.м.</t>
  </si>
  <si>
    <t>Директор КП "ЖЕК"</t>
  </si>
  <si>
    <t>Площа газонокосіння</t>
  </si>
  <si>
    <t>Транспортування сіміші піску з хлоридами на візку або санчатах з місця складування до місця посипання на відстань до 100 метрів</t>
  </si>
  <si>
    <t>Площа прибирання під'їзду 1-го поверху</t>
  </si>
  <si>
    <t>кв. м.</t>
  </si>
  <si>
    <t>Підмітання території (транспортування сміття на відстань бульше 15-25 м, та до 50 м)</t>
  </si>
  <si>
    <t xml:space="preserve">Площа розчищення снігу трактором </t>
  </si>
  <si>
    <t xml:space="preserve">Площа прибирання техповерху </t>
  </si>
  <si>
    <t xml:space="preserve">Площа прибирання покрівлі 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</si>
  <si>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</si>
  <si>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</si>
  <si>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</si>
  <si>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</si>
  <si>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</si>
  <si>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</si>
  <si>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</si>
  <si>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</si>
  <si>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</si>
  <si>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</si>
  <si>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Героїв Дніпра 31</t>
  </si>
  <si>
    <t xml:space="preserve">Площа прибирання підвалу </t>
  </si>
  <si>
    <t>Додаток 5</t>
  </si>
  <si>
    <t>До Договору ГД-31/22</t>
  </si>
  <si>
    <t>від 01.10.2022 р.</t>
  </si>
  <si>
    <t>Управитель</t>
  </si>
  <si>
    <t>Андрій ШАЦЬКИХ</t>
  </si>
  <si>
    <t>Співвласник</t>
  </si>
  <si>
    <t>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</si>
</sst>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/>
    <xf numFmtId="2" fontId="3" fillId="0" borderId="1" xfId="0" applyNumberFormat="1" applyFont="1" applyBorder="1"/>
    <xf numFmtId="0" fontId="3" fillId="0" borderId="1" xfId="0" applyFont="1" applyFill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8" xfId="0" applyFont="1" applyFill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0" xfId="0" applyFont="1" applyAlignment="1"/>
    <xf numFmtId="0" fontId="3" fillId="0" borderId="1" xfId="0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7" xfId="0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/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view="pageBreakPreview" topLeftCell="A25" zoomScale="48" zoomScaleNormal="100" zoomScaleSheetLayoutView="48" workbookViewId="0">
      <selection activeCell="E42" sqref="E42:G42"/>
    </sheetView>
  </sheetViews>
  <sheetFormatPr defaultRowHeight="15" x14ac:dyDescent="0.25"/>
  <cols>
    <col min="1" max="1" width="7.42578125" customWidth="1"/>
    <col min="2" max="2" width="16.85546875" customWidth="1"/>
    <col min="4" max="4" width="96" customWidth="1"/>
    <col min="5" max="5" width="16.42578125" customWidth="1"/>
    <col min="6" max="6" width="19.85546875" customWidth="1"/>
    <col min="7" max="7" width="21.42578125" customWidth="1"/>
    <col min="8" max="8" width="18.42578125" customWidth="1"/>
    <col min="9" max="9" width="17.28515625" customWidth="1"/>
    <col min="10" max="10" width="19.140625" customWidth="1"/>
    <col min="11" max="11" width="33.42578125" customWidth="1"/>
    <col min="12" max="12" width="38.42578125" customWidth="1"/>
    <col min="13" max="13" width="33.42578125" customWidth="1"/>
  </cols>
  <sheetData>
    <row r="1" spans="1:13" ht="27.75" x14ac:dyDescent="0.4">
      <c r="A1" s="3"/>
      <c r="B1" s="3"/>
      <c r="C1" s="3"/>
      <c r="D1" s="3"/>
      <c r="E1" s="3"/>
      <c r="F1" s="3"/>
      <c r="G1" s="3"/>
      <c r="H1" s="3"/>
      <c r="I1" s="3"/>
      <c r="J1" s="3"/>
      <c r="K1" s="3" t="s">
        <v>72</v>
      </c>
      <c r="M1" s="3"/>
    </row>
    <row r="2" spans="1:13" ht="27.75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 t="s">
        <v>73</v>
      </c>
      <c r="M2" s="3"/>
    </row>
    <row r="3" spans="1:13" ht="27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 t="s">
        <v>74</v>
      </c>
      <c r="M3" s="3"/>
    </row>
    <row r="4" spans="1:13" ht="27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27.75" x14ac:dyDescent="0.4">
      <c r="A5" s="3"/>
      <c r="B5" s="3"/>
      <c r="C5" s="19" t="s">
        <v>0</v>
      </c>
      <c r="D5" s="19"/>
      <c r="E5" s="19"/>
      <c r="F5" s="19"/>
      <c r="G5" s="19"/>
      <c r="H5" s="19"/>
      <c r="I5" s="19"/>
      <c r="J5" s="19"/>
      <c r="K5" s="3"/>
      <c r="L5" s="3"/>
      <c r="M5" s="3"/>
    </row>
    <row r="6" spans="1:13" ht="27.75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7.75" x14ac:dyDescent="0.4">
      <c r="A7" s="3" t="s">
        <v>1</v>
      </c>
      <c r="B7" s="20" t="s">
        <v>70</v>
      </c>
      <c r="C7" s="20"/>
      <c r="D7" s="20"/>
      <c r="E7" s="3"/>
      <c r="F7" s="3"/>
      <c r="G7" s="3"/>
      <c r="H7" s="3"/>
      <c r="I7" s="3"/>
      <c r="J7" s="3"/>
      <c r="K7" s="3"/>
      <c r="L7" s="3"/>
      <c r="M7" s="3"/>
    </row>
    <row r="8" spans="1:13" ht="27.75" x14ac:dyDescent="0.4">
      <c r="A8" s="14"/>
      <c r="B8" s="14"/>
      <c r="C8" s="14"/>
      <c r="D8" s="14"/>
      <c r="E8" s="14"/>
      <c r="F8" s="3"/>
      <c r="G8" s="3"/>
      <c r="H8" s="3"/>
      <c r="I8" s="3"/>
      <c r="J8" s="3"/>
      <c r="K8" s="3"/>
      <c r="L8" s="3"/>
      <c r="M8" s="3"/>
    </row>
    <row r="9" spans="1:13" ht="27.75" x14ac:dyDescent="0.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7.75" x14ac:dyDescent="0.4">
      <c r="A10" s="16" t="s">
        <v>2</v>
      </c>
      <c r="B10" s="16" t="s">
        <v>3</v>
      </c>
      <c r="C10" s="25" t="s">
        <v>4</v>
      </c>
      <c r="D10" s="26"/>
      <c r="E10" s="16" t="s">
        <v>5</v>
      </c>
      <c r="F10" s="21" t="s">
        <v>6</v>
      </c>
      <c r="G10" s="22"/>
      <c r="H10" s="23"/>
      <c r="I10" s="11" t="s">
        <v>10</v>
      </c>
      <c r="J10" s="16" t="s">
        <v>11</v>
      </c>
      <c r="K10" s="11" t="s">
        <v>12</v>
      </c>
      <c r="L10" s="11" t="s">
        <v>13</v>
      </c>
      <c r="M10" s="3"/>
    </row>
    <row r="11" spans="1:13" ht="80.25" customHeight="1" x14ac:dyDescent="0.4">
      <c r="A11" s="17"/>
      <c r="B11" s="17"/>
      <c r="C11" s="27"/>
      <c r="D11" s="28"/>
      <c r="E11" s="17"/>
      <c r="F11" s="4" t="s">
        <v>7</v>
      </c>
      <c r="G11" s="4" t="s">
        <v>8</v>
      </c>
      <c r="H11" s="5" t="s">
        <v>9</v>
      </c>
      <c r="I11" s="11"/>
      <c r="J11" s="18"/>
      <c r="K11" s="11"/>
      <c r="L11" s="11"/>
      <c r="M11" s="3"/>
    </row>
    <row r="12" spans="1:13" ht="27.75" x14ac:dyDescent="0.4">
      <c r="A12" s="6">
        <v>1</v>
      </c>
      <c r="B12" s="6">
        <v>2</v>
      </c>
      <c r="C12" s="24">
        <v>3</v>
      </c>
      <c r="D12" s="24"/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3"/>
    </row>
    <row r="13" spans="1:13" ht="57.75" customHeight="1" x14ac:dyDescent="0.4">
      <c r="A13" s="5">
        <v>1</v>
      </c>
      <c r="B13" s="7" t="s">
        <v>47</v>
      </c>
      <c r="C13" s="11" t="s">
        <v>14</v>
      </c>
      <c r="D13" s="11"/>
      <c r="E13" s="5" t="s">
        <v>18</v>
      </c>
      <c r="F13" s="5">
        <v>360</v>
      </c>
      <c r="G13" s="5"/>
      <c r="H13" s="5">
        <f>F13+G13</f>
        <v>360</v>
      </c>
      <c r="I13" s="5">
        <v>10</v>
      </c>
      <c r="J13" s="5"/>
      <c r="K13" s="8">
        <v>0.18</v>
      </c>
      <c r="L13" s="8">
        <f>H13/100*I13*K13</f>
        <v>6.4799999999999995</v>
      </c>
      <c r="M13" s="3"/>
    </row>
    <row r="14" spans="1:13" ht="56.25" customHeight="1" x14ac:dyDescent="0.4">
      <c r="A14" s="5">
        <v>2</v>
      </c>
      <c r="B14" s="7" t="s">
        <v>48</v>
      </c>
      <c r="C14" s="11" t="s">
        <v>15</v>
      </c>
      <c r="D14" s="11"/>
      <c r="E14" s="5" t="s">
        <v>18</v>
      </c>
      <c r="F14" s="5">
        <v>360</v>
      </c>
      <c r="G14" s="5"/>
      <c r="H14" s="5">
        <f t="shared" ref="H14:H28" si="0">F14+G14</f>
        <v>360</v>
      </c>
      <c r="I14" s="5">
        <v>10</v>
      </c>
      <c r="J14" s="5"/>
      <c r="K14" s="5">
        <v>0.7</v>
      </c>
      <c r="L14" s="8">
        <f t="shared" ref="L14:L24" si="1">H14/100*I14*K14</f>
        <v>25.2</v>
      </c>
      <c r="M14" s="3"/>
    </row>
    <row r="15" spans="1:13" ht="27.75" customHeight="1" x14ac:dyDescent="0.4">
      <c r="A15" s="5">
        <v>3</v>
      </c>
      <c r="B15" s="7" t="s">
        <v>16</v>
      </c>
      <c r="C15" s="11" t="s">
        <v>17</v>
      </c>
      <c r="D15" s="11"/>
      <c r="E15" s="5" t="s">
        <v>18</v>
      </c>
      <c r="F15" s="5">
        <v>8</v>
      </c>
      <c r="G15" s="5"/>
      <c r="H15" s="5">
        <f t="shared" si="0"/>
        <v>8</v>
      </c>
      <c r="I15" s="5">
        <v>20</v>
      </c>
      <c r="J15" s="5"/>
      <c r="K15" s="8">
        <v>3.6</v>
      </c>
      <c r="L15" s="8">
        <f t="shared" si="1"/>
        <v>5.7600000000000007</v>
      </c>
      <c r="M15" s="3"/>
    </row>
    <row r="16" spans="1:13" ht="45.75" customHeight="1" x14ac:dyDescent="0.4">
      <c r="A16" s="5">
        <v>4</v>
      </c>
      <c r="B16" s="7" t="s">
        <v>19</v>
      </c>
      <c r="C16" s="11" t="s">
        <v>20</v>
      </c>
      <c r="D16" s="11"/>
      <c r="E16" s="5" t="s">
        <v>18</v>
      </c>
      <c r="F16" s="5"/>
      <c r="G16" s="5"/>
      <c r="H16" s="5">
        <f t="shared" si="0"/>
        <v>0</v>
      </c>
      <c r="I16" s="5"/>
      <c r="J16" s="5"/>
      <c r="K16" s="5"/>
      <c r="L16" s="8">
        <f t="shared" si="1"/>
        <v>0</v>
      </c>
      <c r="M16" s="3"/>
    </row>
    <row r="17" spans="1:13" ht="35.25" customHeight="1" x14ac:dyDescent="0.4">
      <c r="A17" s="5">
        <v>5</v>
      </c>
      <c r="B17" s="7" t="s">
        <v>21</v>
      </c>
      <c r="C17" s="11" t="s">
        <v>22</v>
      </c>
      <c r="D17" s="11"/>
      <c r="E17" s="5" t="s">
        <v>18</v>
      </c>
      <c r="F17" s="5">
        <v>170</v>
      </c>
      <c r="G17" s="5"/>
      <c r="H17" s="5">
        <f t="shared" si="0"/>
        <v>170</v>
      </c>
      <c r="I17" s="5">
        <v>10</v>
      </c>
      <c r="J17" s="5"/>
      <c r="K17" s="5">
        <v>0.69</v>
      </c>
      <c r="L17" s="8">
        <f>H17/10*I17*K17</f>
        <v>117.3</v>
      </c>
      <c r="M17" s="3"/>
    </row>
    <row r="18" spans="1:13" ht="51.75" customHeight="1" x14ac:dyDescent="0.4">
      <c r="A18" s="5">
        <v>6</v>
      </c>
      <c r="B18" s="7" t="s">
        <v>23</v>
      </c>
      <c r="C18" s="11" t="s">
        <v>24</v>
      </c>
      <c r="D18" s="11"/>
      <c r="E18" s="5" t="s">
        <v>18</v>
      </c>
      <c r="F18" s="5">
        <v>4</v>
      </c>
      <c r="G18" s="5"/>
      <c r="H18" s="5">
        <f t="shared" si="0"/>
        <v>4</v>
      </c>
      <c r="I18" s="5">
        <v>10</v>
      </c>
      <c r="J18" s="5"/>
      <c r="K18" s="8">
        <v>0.6</v>
      </c>
      <c r="L18" s="8">
        <f>H18/10*I18*K18</f>
        <v>2.4</v>
      </c>
      <c r="M18" s="3"/>
    </row>
    <row r="19" spans="1:13" ht="66" customHeight="1" x14ac:dyDescent="0.4">
      <c r="A19" s="5">
        <v>7</v>
      </c>
      <c r="B19" s="7" t="s">
        <v>25</v>
      </c>
      <c r="C19" s="11" t="s">
        <v>27</v>
      </c>
      <c r="D19" s="11"/>
      <c r="E19" s="5" t="s">
        <v>26</v>
      </c>
      <c r="F19" s="5"/>
      <c r="G19" s="5"/>
      <c r="H19" s="5">
        <f t="shared" si="0"/>
        <v>0</v>
      </c>
      <c r="I19" s="9"/>
      <c r="J19" s="9"/>
      <c r="K19" s="9"/>
      <c r="L19" s="8">
        <f t="shared" si="1"/>
        <v>0</v>
      </c>
      <c r="M19" s="3"/>
    </row>
    <row r="20" spans="1:13" ht="78.75" customHeight="1" x14ac:dyDescent="0.4">
      <c r="A20" s="5">
        <v>8</v>
      </c>
      <c r="B20" s="7" t="s">
        <v>28</v>
      </c>
      <c r="C20" s="11" t="s">
        <v>53</v>
      </c>
      <c r="D20" s="11"/>
      <c r="E20" s="5" t="s">
        <v>26</v>
      </c>
      <c r="F20" s="5"/>
      <c r="G20" s="5"/>
      <c r="H20" s="5">
        <f t="shared" si="0"/>
        <v>0</v>
      </c>
      <c r="I20" s="5">
        <v>1</v>
      </c>
      <c r="J20" s="5"/>
      <c r="K20" s="8">
        <v>10.6</v>
      </c>
      <c r="L20" s="8">
        <f t="shared" si="1"/>
        <v>0</v>
      </c>
      <c r="M20" s="3"/>
    </row>
    <row r="21" spans="1:13" ht="29.25" customHeight="1" x14ac:dyDescent="0.4">
      <c r="A21" s="5">
        <v>9</v>
      </c>
      <c r="B21" s="7" t="s">
        <v>29</v>
      </c>
      <c r="C21" s="11" t="s">
        <v>30</v>
      </c>
      <c r="D21" s="11"/>
      <c r="E21" s="5" t="s">
        <v>18</v>
      </c>
      <c r="F21" s="5">
        <v>100</v>
      </c>
      <c r="G21" s="5"/>
      <c r="H21" s="5">
        <f t="shared" si="0"/>
        <v>100</v>
      </c>
      <c r="I21" s="5">
        <v>20</v>
      </c>
      <c r="J21" s="5"/>
      <c r="K21" s="8">
        <v>0.2</v>
      </c>
      <c r="L21" s="8">
        <f t="shared" si="1"/>
        <v>4</v>
      </c>
      <c r="M21" s="3"/>
    </row>
    <row r="22" spans="1:13" ht="39" customHeight="1" x14ac:dyDescent="0.4">
      <c r="A22" s="5"/>
      <c r="B22" s="7"/>
      <c r="C22" s="11" t="s">
        <v>31</v>
      </c>
      <c r="D22" s="11"/>
      <c r="E22" s="5"/>
      <c r="F22" s="5"/>
      <c r="G22" s="5"/>
      <c r="H22" s="5">
        <f t="shared" si="0"/>
        <v>0</v>
      </c>
      <c r="I22" s="5"/>
      <c r="J22" s="5">
        <v>1.4999999999999999E-2</v>
      </c>
      <c r="K22" s="5"/>
      <c r="L22" s="8">
        <f t="shared" si="1"/>
        <v>0</v>
      </c>
      <c r="M22" s="3"/>
    </row>
    <row r="23" spans="1:13" ht="69" customHeight="1" x14ac:dyDescent="0.4">
      <c r="A23" s="7" t="s">
        <v>60</v>
      </c>
      <c r="B23" s="7" t="s">
        <v>32</v>
      </c>
      <c r="C23" s="11" t="s">
        <v>56</v>
      </c>
      <c r="D23" s="11"/>
      <c r="E23" s="5" t="s">
        <v>18</v>
      </c>
      <c r="F23" s="5">
        <v>380</v>
      </c>
      <c r="G23" s="5"/>
      <c r="H23" s="5">
        <f t="shared" si="0"/>
        <v>380</v>
      </c>
      <c r="I23" s="5">
        <v>282</v>
      </c>
      <c r="J23" s="5"/>
      <c r="K23" s="8">
        <v>0.2</v>
      </c>
      <c r="L23" s="8">
        <f t="shared" si="1"/>
        <v>214.32</v>
      </c>
      <c r="M23" s="10"/>
    </row>
    <row r="24" spans="1:13" ht="52.5" customHeight="1" x14ac:dyDescent="0.4">
      <c r="A24" s="7" t="s">
        <v>61</v>
      </c>
      <c r="B24" s="7" t="s">
        <v>33</v>
      </c>
      <c r="C24" s="11" t="s">
        <v>34</v>
      </c>
      <c r="D24" s="11"/>
      <c r="E24" s="5" t="s">
        <v>18</v>
      </c>
      <c r="F24" s="5"/>
      <c r="G24" s="5"/>
      <c r="H24" s="5">
        <f t="shared" si="0"/>
        <v>0</v>
      </c>
      <c r="I24" s="5"/>
      <c r="J24" s="5"/>
      <c r="K24" s="5"/>
      <c r="L24" s="8">
        <f t="shared" si="1"/>
        <v>0</v>
      </c>
      <c r="M24" s="3"/>
    </row>
    <row r="25" spans="1:13" ht="34.5" customHeight="1" x14ac:dyDescent="0.4">
      <c r="A25" s="7" t="s">
        <v>62</v>
      </c>
      <c r="B25" s="7" t="s">
        <v>35</v>
      </c>
      <c r="C25" s="11" t="s">
        <v>36</v>
      </c>
      <c r="D25" s="11"/>
      <c r="E25" s="5" t="s">
        <v>18</v>
      </c>
      <c r="F25" s="5">
        <v>3200</v>
      </c>
      <c r="G25" s="5"/>
      <c r="H25" s="5">
        <f t="shared" si="0"/>
        <v>3200</v>
      </c>
      <c r="I25" s="5">
        <v>52</v>
      </c>
      <c r="J25" s="5"/>
      <c r="K25" s="5">
        <v>0.13</v>
      </c>
      <c r="L25" s="8">
        <f>H25/100*I25*K25</f>
        <v>216.32</v>
      </c>
      <c r="M25" s="3"/>
    </row>
    <row r="26" spans="1:13" ht="54" customHeight="1" x14ac:dyDescent="0.4">
      <c r="A26" s="7" t="s">
        <v>63</v>
      </c>
      <c r="B26" s="7" t="s">
        <v>37</v>
      </c>
      <c r="C26" s="11" t="s">
        <v>38</v>
      </c>
      <c r="D26" s="11"/>
      <c r="E26" s="5" t="s">
        <v>26</v>
      </c>
      <c r="F26" s="5">
        <v>8</v>
      </c>
      <c r="G26" s="5"/>
      <c r="H26" s="5">
        <f t="shared" si="0"/>
        <v>8</v>
      </c>
      <c r="I26" s="5">
        <v>1</v>
      </c>
      <c r="J26" s="5"/>
      <c r="K26" s="8">
        <v>3.8</v>
      </c>
      <c r="L26" s="8">
        <f>H26*I26*K26</f>
        <v>30.4</v>
      </c>
      <c r="M26" s="3"/>
    </row>
    <row r="27" spans="1:13" ht="33.75" customHeight="1" x14ac:dyDescent="0.4">
      <c r="A27" s="7" t="s">
        <v>64</v>
      </c>
      <c r="B27" s="7" t="s">
        <v>39</v>
      </c>
      <c r="C27" s="5" t="s">
        <v>40</v>
      </c>
      <c r="D27" s="5"/>
      <c r="E27" s="5" t="s">
        <v>49</v>
      </c>
      <c r="F27" s="5"/>
      <c r="G27" s="5"/>
      <c r="H27" s="5">
        <f t="shared" si="0"/>
        <v>0</v>
      </c>
      <c r="I27" s="5">
        <v>52</v>
      </c>
      <c r="J27" s="5"/>
      <c r="K27" s="5">
        <v>0.37</v>
      </c>
      <c r="L27" s="8">
        <f>H27/10*I27*K27</f>
        <v>0</v>
      </c>
      <c r="M27" s="3"/>
    </row>
    <row r="28" spans="1:13" ht="30" customHeight="1" x14ac:dyDescent="0.4">
      <c r="A28" s="7" t="s">
        <v>65</v>
      </c>
      <c r="B28" s="7" t="s">
        <v>41</v>
      </c>
      <c r="C28" s="11" t="s">
        <v>42</v>
      </c>
      <c r="D28" s="11"/>
      <c r="E28" s="5" t="s">
        <v>50</v>
      </c>
      <c r="F28" s="5">
        <v>9</v>
      </c>
      <c r="G28" s="5"/>
      <c r="H28" s="5">
        <f t="shared" si="0"/>
        <v>9</v>
      </c>
      <c r="I28" s="5">
        <v>282</v>
      </c>
      <c r="J28" s="5"/>
      <c r="K28" s="5">
        <v>0.24</v>
      </c>
      <c r="L28" s="8">
        <f>H28/10*I28*K28</f>
        <v>60.911999999999999</v>
      </c>
      <c r="M28" s="3"/>
    </row>
    <row r="29" spans="1:13" ht="27.75" x14ac:dyDescent="0.4">
      <c r="A29" s="7"/>
      <c r="B29" s="5"/>
      <c r="C29" s="15" t="s">
        <v>43</v>
      </c>
      <c r="D29" s="15"/>
      <c r="E29" s="5"/>
      <c r="F29" s="5">
        <f>SUM(F13:F28)</f>
        <v>4599</v>
      </c>
      <c r="G29" s="5">
        <f>SUM(G13:G28)</f>
        <v>0</v>
      </c>
      <c r="H29" s="5">
        <f>SUM(H13:H28)</f>
        <v>4599</v>
      </c>
      <c r="I29" s="5"/>
      <c r="J29" s="5"/>
      <c r="K29" s="5"/>
      <c r="L29" s="8">
        <f>SUM(L13:L28)</f>
        <v>683.09199999999998</v>
      </c>
      <c r="M29" s="3"/>
    </row>
    <row r="30" spans="1:13" ht="27.75" x14ac:dyDescent="0.4">
      <c r="A30" s="7"/>
      <c r="B30" s="5"/>
      <c r="C30" s="11" t="s">
        <v>44</v>
      </c>
      <c r="D30" s="11"/>
      <c r="E30" s="5"/>
      <c r="F30" s="5"/>
      <c r="G30" s="5"/>
      <c r="H30" s="5"/>
      <c r="I30" s="5"/>
      <c r="J30" s="5"/>
      <c r="K30" s="5"/>
      <c r="L30" s="8">
        <v>1987</v>
      </c>
      <c r="M30" s="3"/>
    </row>
    <row r="31" spans="1:13" ht="27.75" x14ac:dyDescent="0.4">
      <c r="A31" s="7"/>
      <c r="B31" s="5"/>
      <c r="C31" s="15" t="s">
        <v>45</v>
      </c>
      <c r="D31" s="15"/>
      <c r="E31" s="5"/>
      <c r="F31" s="5"/>
      <c r="G31" s="5"/>
      <c r="H31" s="5"/>
      <c r="I31" s="5"/>
      <c r="J31" s="5"/>
      <c r="K31" s="5"/>
      <c r="L31" s="8">
        <f>L29/L30</f>
        <v>0.34378057372924004</v>
      </c>
      <c r="M31" s="3"/>
    </row>
    <row r="32" spans="1:13" ht="2.25" hidden="1" customHeight="1" x14ac:dyDescent="0.4">
      <c r="A32" s="7"/>
      <c r="B32" s="5"/>
      <c r="C32" s="12"/>
      <c r="D32" s="13"/>
      <c r="E32" s="5"/>
      <c r="F32" s="5"/>
      <c r="G32" s="5"/>
      <c r="H32" s="5"/>
      <c r="I32" s="5"/>
      <c r="J32" s="5"/>
      <c r="K32" s="5"/>
      <c r="L32" s="8"/>
      <c r="M32" s="3"/>
    </row>
    <row r="33" spans="1:13" ht="45.75" customHeight="1" x14ac:dyDescent="0.4">
      <c r="A33" s="7" t="s">
        <v>66</v>
      </c>
      <c r="B33" s="6" t="s">
        <v>46</v>
      </c>
      <c r="C33" s="12" t="s">
        <v>57</v>
      </c>
      <c r="D33" s="13"/>
      <c r="E33" s="5" t="s">
        <v>55</v>
      </c>
      <c r="F33" s="5">
        <v>230</v>
      </c>
      <c r="G33" s="5"/>
      <c r="H33" s="5">
        <f>F33</f>
        <v>230</v>
      </c>
      <c r="I33" s="5"/>
      <c r="J33" s="5"/>
      <c r="K33" s="5"/>
      <c r="L33" s="8"/>
      <c r="M33" s="3"/>
    </row>
    <row r="34" spans="1:13" ht="27.75" x14ac:dyDescent="0.4">
      <c r="A34" s="7" t="s">
        <v>67</v>
      </c>
      <c r="B34" s="6" t="s">
        <v>46</v>
      </c>
      <c r="C34" s="12" t="s">
        <v>52</v>
      </c>
      <c r="D34" s="13"/>
      <c r="E34" s="5" t="s">
        <v>55</v>
      </c>
      <c r="F34" s="5">
        <v>3200</v>
      </c>
      <c r="G34" s="5"/>
      <c r="H34" s="5">
        <f>F34+G34</f>
        <v>3200</v>
      </c>
      <c r="I34" s="5">
        <v>2</v>
      </c>
      <c r="J34" s="5"/>
      <c r="K34" s="5">
        <v>0.47</v>
      </c>
      <c r="L34" s="8">
        <f>H34*I34*K34/100</f>
        <v>30.08</v>
      </c>
      <c r="M34" s="3"/>
    </row>
    <row r="35" spans="1:13" ht="27.75" x14ac:dyDescent="0.4">
      <c r="A35" s="7" t="s">
        <v>68</v>
      </c>
      <c r="B35" s="6" t="s">
        <v>46</v>
      </c>
      <c r="C35" s="11" t="s">
        <v>71</v>
      </c>
      <c r="D35" s="11"/>
      <c r="E35" s="5" t="s">
        <v>55</v>
      </c>
      <c r="F35" s="5">
        <v>250</v>
      </c>
      <c r="G35" s="5"/>
      <c r="H35" s="5">
        <f>F35+G35</f>
        <v>250</v>
      </c>
      <c r="I35" s="5"/>
      <c r="J35" s="5"/>
      <c r="K35" s="5"/>
      <c r="L35" s="5"/>
      <c r="M35" s="3"/>
    </row>
    <row r="36" spans="1:13" ht="20.25" hidden="1" customHeight="1" x14ac:dyDescent="0.4">
      <c r="A36" s="7">
        <v>20</v>
      </c>
      <c r="B36" s="6" t="s">
        <v>46</v>
      </c>
      <c r="C36" s="15" t="s">
        <v>58</v>
      </c>
      <c r="D36" s="15"/>
      <c r="E36" s="5" t="s">
        <v>55</v>
      </c>
      <c r="F36" s="5"/>
      <c r="G36" s="5"/>
      <c r="H36" s="5">
        <f>F36+G36</f>
        <v>0</v>
      </c>
      <c r="I36" s="5"/>
      <c r="J36" s="5"/>
      <c r="K36" s="5"/>
      <c r="L36" s="5"/>
      <c r="M36" s="3"/>
    </row>
    <row r="37" spans="1:13" ht="27.75" x14ac:dyDescent="0.4">
      <c r="A37" s="7" t="s">
        <v>69</v>
      </c>
      <c r="B37" s="6" t="s">
        <v>46</v>
      </c>
      <c r="C37" s="15" t="s">
        <v>59</v>
      </c>
      <c r="D37" s="15"/>
      <c r="E37" s="5" t="s">
        <v>55</v>
      </c>
      <c r="F37" s="5">
        <v>700</v>
      </c>
      <c r="G37" s="5"/>
      <c r="H37" s="5">
        <f>F37+G37</f>
        <v>700</v>
      </c>
      <c r="I37" s="5"/>
      <c r="J37" s="5"/>
      <c r="K37" s="5"/>
      <c r="L37" s="5"/>
      <c r="M37" s="3"/>
    </row>
    <row r="38" spans="1:13" ht="22.5" hidden="1" customHeight="1" x14ac:dyDescent="0.4">
      <c r="A38" s="5">
        <v>22</v>
      </c>
      <c r="B38" s="6" t="s">
        <v>46</v>
      </c>
      <c r="C38" s="15" t="s">
        <v>54</v>
      </c>
      <c r="D38" s="15"/>
      <c r="E38" s="5" t="s">
        <v>55</v>
      </c>
      <c r="F38" s="5"/>
      <c r="G38" s="5"/>
      <c r="H38" s="5">
        <f>F38+G38</f>
        <v>0</v>
      </c>
      <c r="I38" s="5"/>
      <c r="J38" s="5"/>
      <c r="K38" s="5"/>
      <c r="L38" s="5"/>
      <c r="M38" s="3"/>
    </row>
    <row r="39" spans="1:13" ht="27.75" x14ac:dyDescent="0.4">
      <c r="A39" s="29" t="s">
        <v>75</v>
      </c>
      <c r="B39" s="29"/>
      <c r="C39" s="29"/>
      <c r="D39" s="3" t="s">
        <v>51</v>
      </c>
      <c r="E39" s="31" t="s">
        <v>76</v>
      </c>
      <c r="F39" s="31"/>
      <c r="G39" s="3"/>
      <c r="H39" s="3"/>
      <c r="I39" s="3"/>
      <c r="J39" s="3"/>
      <c r="K39" s="3"/>
      <c r="L39" s="3"/>
      <c r="M39" s="3"/>
    </row>
    <row r="40" spans="1:13" ht="27.75" x14ac:dyDescent="0.4">
      <c r="A40" s="3"/>
      <c r="B40" s="3"/>
      <c r="C40" s="3"/>
      <c r="D40" s="3"/>
      <c r="E40" s="14"/>
      <c r="F40" s="14"/>
      <c r="G40" s="14"/>
      <c r="H40" s="3"/>
      <c r="I40" s="3"/>
      <c r="J40" s="3"/>
      <c r="K40" s="3"/>
      <c r="L40" s="3"/>
      <c r="M40" s="3"/>
    </row>
    <row r="41" spans="1:13" ht="27.75" x14ac:dyDescent="0.4">
      <c r="A41" s="30" t="s">
        <v>77</v>
      </c>
      <c r="B41" s="30"/>
      <c r="C41" s="30"/>
      <c r="D41" s="3"/>
      <c r="E41" s="30" t="s">
        <v>78</v>
      </c>
      <c r="F41" s="30"/>
      <c r="G41" s="3"/>
      <c r="H41" s="3"/>
      <c r="I41" s="3"/>
      <c r="J41" s="3"/>
      <c r="K41" s="3"/>
      <c r="L41" s="3"/>
      <c r="M41" s="3"/>
    </row>
    <row r="42" spans="1:13" ht="27.75" x14ac:dyDescent="0.4">
      <c r="A42" s="3"/>
      <c r="B42" s="3"/>
      <c r="C42" s="3"/>
      <c r="D42" s="3"/>
      <c r="E42" s="14"/>
      <c r="F42" s="14"/>
      <c r="G42" s="14"/>
      <c r="H42" s="3"/>
      <c r="I42" s="3"/>
      <c r="J42" s="3"/>
      <c r="K42" s="3"/>
      <c r="L42" s="3"/>
      <c r="M42" s="3"/>
    </row>
    <row r="43" spans="1:13" ht="20.25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</sheetData>
  <mergeCells count="44">
    <mergeCell ref="A41:C41"/>
    <mergeCell ref="E41:F41"/>
    <mergeCell ref="E40:G40"/>
    <mergeCell ref="C30:D30"/>
    <mergeCell ref="C35:D35"/>
    <mergeCell ref="C36:D36"/>
    <mergeCell ref="C37:D37"/>
    <mergeCell ref="C38:D38"/>
    <mergeCell ref="A39:C39"/>
    <mergeCell ref="E39:F39"/>
    <mergeCell ref="K10:K11"/>
    <mergeCell ref="L10:L11"/>
    <mergeCell ref="C12:D12"/>
    <mergeCell ref="C10:D11"/>
    <mergeCell ref="B10:B11"/>
    <mergeCell ref="A10:A11"/>
    <mergeCell ref="E10:E11"/>
    <mergeCell ref="J10:J11"/>
    <mergeCell ref="C5:J5"/>
    <mergeCell ref="B7:D7"/>
    <mergeCell ref="A8:E8"/>
    <mergeCell ref="F10:H10"/>
    <mergeCell ref="I10:I11"/>
    <mergeCell ref="C13:D13"/>
    <mergeCell ref="C14:D14"/>
    <mergeCell ref="C15:D15"/>
    <mergeCell ref="C16:D16"/>
    <mergeCell ref="C17:D17"/>
    <mergeCell ref="C18:D18"/>
    <mergeCell ref="C33:D33"/>
    <mergeCell ref="C34:D34"/>
    <mergeCell ref="C32:D32"/>
    <mergeCell ref="E42:G42"/>
    <mergeCell ref="C31:D31"/>
    <mergeCell ref="C19:D19"/>
    <mergeCell ref="C20:D20"/>
    <mergeCell ref="C21:D21"/>
    <mergeCell ref="C22:D22"/>
    <mergeCell ref="C23:D23"/>
    <mergeCell ref="C24:D24"/>
    <mergeCell ref="C25:D25"/>
    <mergeCell ref="C26:D26"/>
    <mergeCell ref="C28:D28"/>
    <mergeCell ref="C29:D29"/>
  </mergeCells>
  <pageMargins left="1.1023622047244095" right="0.51181102362204722" top="0.55118110236220474" bottom="0.47244094488188981" header="0.31496062992125984" footer="0.31496062992125984"/>
  <pageSetup paperSize="9" scale="36" orientation="landscape" r:id="rId1"/>
  <rowBreaks count="1" manualBreakCount="1">
    <brk id="4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Юрист</cp:lastModifiedBy>
  <cp:lastPrinted>2022-08-22T13:25:44Z</cp:lastPrinted>
  <dcterms:created xsi:type="dcterms:W3CDTF">2020-04-06T05:21:09Z</dcterms:created>
  <dcterms:modified xsi:type="dcterms:W3CDTF">2022-08-22T13:25:51Z</dcterms:modified>
</cp:coreProperties>
</file>