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5\"/>
    </mc:Choice>
  </mc:AlternateContent>
  <xr:revisionPtr revIDLastSave="0" documentId="13_ncr:1_{DC79C923-8EAC-4D74-9270-BECABD8775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Area" localSheetId="0">Лист2!$A$1:$E$29</definedName>
  </definedNames>
  <calcPr calcId="181029"/>
</workbook>
</file>

<file path=xl/calcChain.xml><?xml version="1.0" encoding="utf-8"?>
<calcChain xmlns="http://schemas.openxmlformats.org/spreadsheetml/2006/main">
  <c r="D24" i="2" l="1"/>
  <c r="E24" i="2"/>
  <c r="C24" i="2"/>
  <c r="D23" i="2"/>
  <c r="E23" i="2"/>
  <c r="C23" i="2"/>
  <c r="D22" i="2"/>
  <c r="E22" i="2"/>
  <c r="C22" i="2"/>
  <c r="D21" i="2"/>
  <c r="E21" i="2"/>
  <c r="C21" i="2"/>
  <c r="G22" i="2"/>
  <c r="E20" i="2"/>
  <c r="E12" i="2"/>
  <c r="E10" i="2"/>
  <c r="E7" i="2"/>
  <c r="E8" i="2"/>
  <c r="E15" i="2"/>
  <c r="E18" i="2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<sst xmlns="http://schemas.openxmlformats.org/spreadsheetml/2006/main" count="28" uniqueCount="27">
  <si>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</si>
  <si>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</si>
  <si>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</si>
  <si>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</si>
  <si>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</si>
  <si>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</si>
  <si>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</si>
  <si>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</si>
  <si>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</si>
  <si>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</si>
  <si>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</si>
  <si>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</si>
  <si>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</si>
  <si>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</si>
  <si>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</si>
  <si>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</si>
  <si>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</si>
  <si>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Героїв Дніпра буд 35</t>
  </si>
  <si>
    <t>Адміністрація "ЖЕК"</t>
  </si>
  <si>
    <t>Запланована сума витрат на 12 місяців, гривень</t>
  </si>
  <si>
    <t>Винагорода управителю (рентабельність)</t>
  </si>
  <si>
    <t xml:space="preserve">ЗВІТ ПРО ВИКОНАННЯ КОШТОРИСУ
витрат на утримання багатоквартирного будинку та 
прибудинкової території за 12 місяців ( серпень 2021 р - липень 2022 р) </t>
  </si>
  <si>
    <t>Фактична сума витрат за 12 місяців, гривень</t>
  </si>
  <si>
    <t>Прибирання снігу, посипання частини прибудинкової території, призначеної для проходу та проїзду, протиожеледними сумішами</t>
  </si>
  <si>
    <t xml:space="preserve">Поточний ремонт внутрішньобудинкових систем:водопостачання, водовідведення, теплопостачання, зливової каналізації:
-часткова заміна стояка труб х/в через перекриття по кв. № 68;
- пофарбування та утеплення труб опалення на техповерсі 2,3 під'їздів ;
- ремонт ливневої труби 5,6 під'їздів
- часткова заміна труб теплопостачання на тех поверсі 4-го під'їзду;
- часткова заміна труби теплоплостачання між 2-м і 3-м поверхами 3-го під'їзду;
- заміна кранів «маєвського» на радіаторах опалення в кв. № 191 6-го під'їзду;
- заміна труб холодного  водопостачання/ водовідведення в підвалі 8-го під'їзду;
- ремонт труб водовідведення в підвалі 7, 2 під’їздів будинку;
- часткова заміна труб холодного водопостачання по кв.99, 124 на техповерсі будинку
- часткова заміна труб ливневої каналізації в 4,5 під. будинку
- часткова заміна труб  каналізації в підвалі 2-го під. будинку через перекриття
- часткова заміна труб  каналізації по стояку кв. 33  в підвалі 1,2-го під. будинку
-заміна вентелів на трубах холодного водопостачання на техповерсі 4-го під будинку
- часткова заміна труби теплопостачання з кв. 61 на техповерх через перекриття
-ремонт труб теплопостачання на техповерсі 1,3,7,8, 5-го під'їздів будинку
-заміна крана х/в на трубі кухонного стояка по квартирі № 85
-заміна фанової труби на техповерсі будинку по квартирі № 32
-прочистка ливневої труби 2-го під'їзду будинку
-заміна труб холодного водопостачання/водовідведення через перекриття (стояки) по «Школі мистецтв»
</t>
  </si>
  <si>
    <t xml:space="preserve"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т. ч. спортивних, дитячих та ін. майданчиків), та ін. спільного майна багатоквартирного будинку:
- ремонт дверей сходинкової клітини на 5-му поверсі 5 під'їзду; зрізання та розпилювання зрізаних дерев, обрізання дерев і кущів на прибуд. території; 
- ремонт дверей в електрощитову 8-го під'їзду; ремонт дверей входу в підвал;
- частковий ремонт покрівлі 2,3, 5, 7-го під’їзду, ремонт покрівлі лоджій і балконів 2, 3 під'їздів;
- прибирання сміття на тех поверсі 7-го під'їзду; виготовлення та встановлення металевих решіток на вентканал 7-го під'їзду на покрівлі; прибирання сміття з підвалу 7-го під'їзду;  виготовлення та встановлення трапів в підвалі 7-го під'їзду будинку;
- ремонт парапетів на покрівлі ліфтової шахти 5-го під'їздів; скління вікна на горищі будинку 5-го під'їзду; скління вікон сходинкових клітин 5- го під'їзду; скління вікна на техповерсі 5-го під'їзду будинку;
- ремонт дитячого майданчика  (звар. роботи);
- скління вікон на тех поверсі 1, 3,8 -х під'їздів;  виготовлення та встановлення дошок оголошень на 1, 8 під'їздів будинку;
- ремонт віконних рам та скління вікон сходинкових клітин 4, 5-го під'їзду;
- порізка скла для ремонту вікон сходинкової клітини 5-го під'їзду; зрізання сухого дерева біля 5-го під'їзду;
- виготовлення і улаштування мет. планки на примикання на покрівлі 5, 6 під'їздів;
- ремонт покрівлі 2-го під'їзду ; частковий ремонт покрівлі та парапетів покрівлі 2-го під'їзду будинку ; частковий ремонт покрівлі 9-го під'їзду будинку
- ремонт покрівлі лоджії і балкона кв. 93 3-го під'їзду;  ремонт покрівлі лоджії і балкона 3 під'їзду будинку;
- ремонт східців входу в 1-й під'їзд будинку
</t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</si>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</sst>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9" fontId="4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view="pageBreakPreview" topLeftCell="A13" zoomScale="59" zoomScaleNormal="59" zoomScaleSheetLayoutView="59" zoomScalePageLayoutView="55" workbookViewId="0">
      <selection activeCell="B17" sqref="B17"/>
    </sheetView>
  </sheetViews>
  <sheetFormatPr defaultRowHeight="15" x14ac:dyDescent="0.25"/>
  <cols>
    <col min="1" max="1" width="6.5703125" customWidth="1"/>
    <col min="2" max="2" width="194.28515625" customWidth="1"/>
    <col min="3" max="3" width="21" customWidth="1"/>
    <col min="4" max="4" width="0.28515625" customWidth="1"/>
    <col min="5" max="5" width="20.7109375" customWidth="1"/>
    <col min="7" max="7" width="14" customWidth="1"/>
    <col min="14" max="14" width="17.28515625" customWidth="1"/>
    <col min="15" max="15" width="17.42578125" customWidth="1"/>
    <col min="16" max="16" width="12.42578125" customWidth="1"/>
  </cols>
  <sheetData>
    <row r="1" spans="1:14" ht="23.25" x14ac:dyDescent="0.35">
      <c r="A1" s="20"/>
      <c r="B1" s="28" t="s">
        <v>14</v>
      </c>
      <c r="C1" s="29"/>
      <c r="D1" s="21"/>
      <c r="E1" s="16"/>
    </row>
    <row r="2" spans="1:14" ht="23.25" x14ac:dyDescent="0.35">
      <c r="A2" s="20"/>
      <c r="B2" s="28" t="s">
        <v>13</v>
      </c>
      <c r="C2" s="29"/>
      <c r="D2" s="21"/>
      <c r="E2" s="16"/>
    </row>
    <row r="3" spans="1:14" ht="23.25" x14ac:dyDescent="0.35">
      <c r="A3" s="20"/>
      <c r="B3" s="22"/>
      <c r="C3" s="23"/>
      <c r="D3" s="21"/>
      <c r="E3" s="16"/>
    </row>
    <row r="4" spans="1:14" ht="69" customHeight="1" x14ac:dyDescent="0.35">
      <c r="A4" s="36" t="s">
        <v>21</v>
      </c>
      <c r="B4" s="36"/>
      <c r="C4" s="36"/>
      <c r="D4" s="36"/>
      <c r="E4" s="37"/>
    </row>
    <row r="5" spans="1:14" ht="23.25" x14ac:dyDescent="0.35">
      <c r="A5" s="17"/>
      <c r="B5" s="24" t="s">
        <v>17</v>
      </c>
      <c r="C5" s="3"/>
      <c r="D5" s="1"/>
    </row>
    <row r="6" spans="1:14" ht="227.25" customHeight="1" x14ac:dyDescent="0.25">
      <c r="A6" s="18" t="s">
        <v>0</v>
      </c>
      <c r="B6" s="18" t="s">
        <v>1</v>
      </c>
      <c r="C6" s="18" t="s">
        <v>19</v>
      </c>
      <c r="D6" s="18" t="s">
        <v>2</v>
      </c>
      <c r="E6" s="18" t="s">
        <v>22</v>
      </c>
      <c r="N6" s="19"/>
    </row>
    <row r="7" spans="1:14" ht="81" customHeight="1" x14ac:dyDescent="0.25">
      <c r="A7" s="5">
        <v>1</v>
      </c>
      <c r="B7" s="4" t="s">
        <v>15</v>
      </c>
      <c r="C7" s="6">
        <v>366245.43</v>
      </c>
      <c r="D7" s="7"/>
      <c r="E7" s="5">
        <f>26235.18+5756.64+25178.26+7375.17+24017.86+4364.15+28772.31+10180.81+41049.53+7845.89+44726.67+4455.89+28657.88+18625.99+37447.72+1394.95+27442.64+1785.1+29685.07+9295.24+19363.56+7941.82+20851.67+2624.67</f>
        <v>435074.67000000004</v>
      </c>
    </row>
    <row r="8" spans="1:14" ht="28.5" customHeight="1" x14ac:dyDescent="0.35">
      <c r="A8" s="5">
        <v>2</v>
      </c>
      <c r="B8" s="8" t="s">
        <v>3</v>
      </c>
      <c r="C8" s="9">
        <v>165108.24</v>
      </c>
      <c r="D8" s="7"/>
      <c r="E8" s="32">
        <f>18132.42+19018.49+25420.58+19765.51+21162.72+17777.9+20913+21425.31+23262.89+17867.64+17544.68+18274.02</f>
        <v>240565.16</v>
      </c>
    </row>
    <row r="9" spans="1:14" ht="26.25" customHeight="1" x14ac:dyDescent="0.35">
      <c r="A9" s="5">
        <v>3</v>
      </c>
      <c r="B9" s="10" t="s">
        <v>4</v>
      </c>
      <c r="C9" s="6">
        <v>44233.94</v>
      </c>
      <c r="D9" s="7"/>
      <c r="E9" s="33"/>
    </row>
    <row r="10" spans="1:14" ht="33" customHeight="1" x14ac:dyDescent="0.35">
      <c r="A10" s="5">
        <v>4</v>
      </c>
      <c r="B10" s="10" t="s">
        <v>16</v>
      </c>
      <c r="C10" s="6">
        <v>13801.27</v>
      </c>
      <c r="D10" s="7"/>
      <c r="E10" s="5">
        <f>663.24+167.45+237.34+125.39+54.49</f>
        <v>1247.9100000000001</v>
      </c>
    </row>
    <row r="11" spans="1:14" ht="112.5" hidden="1" customHeight="1" x14ac:dyDescent="0.35">
      <c r="A11" s="5">
        <v>5</v>
      </c>
      <c r="B11" s="10" t="s">
        <v>5</v>
      </c>
      <c r="C11" s="6">
        <v>0</v>
      </c>
      <c r="D11" s="7"/>
      <c r="E11" s="9"/>
    </row>
    <row r="12" spans="1:14" ht="409.5" x14ac:dyDescent="0.25">
      <c r="A12" s="5">
        <v>6</v>
      </c>
      <c r="B12" s="25" t="s">
        <v>25</v>
      </c>
      <c r="C12" s="6">
        <v>423581.1</v>
      </c>
      <c r="D12" s="7"/>
      <c r="E12" s="30">
        <f>6752.96+36066.04+54423.56+45586.01+21245.36+59235.41+25654.06+27392.85+17547.24+11958.35+17666.73+111509.15</f>
        <v>435037.72</v>
      </c>
    </row>
    <row r="13" spans="1:14" ht="409.5" x14ac:dyDescent="0.25">
      <c r="A13" s="5">
        <v>7</v>
      </c>
      <c r="B13" s="26" t="s">
        <v>24</v>
      </c>
      <c r="C13" s="6">
        <v>69714.559999999998</v>
      </c>
      <c r="D13" s="7"/>
      <c r="E13" s="30"/>
    </row>
    <row r="14" spans="1:14" ht="91.5" hidden="1" customHeight="1" x14ac:dyDescent="0.25">
      <c r="A14" s="5">
        <v>8</v>
      </c>
      <c r="B14" s="4" t="s">
        <v>6</v>
      </c>
      <c r="C14" s="6">
        <v>0</v>
      </c>
      <c r="D14" s="7"/>
      <c r="E14" s="9"/>
    </row>
    <row r="15" spans="1:14" ht="36" customHeight="1" x14ac:dyDescent="0.25">
      <c r="A15" s="5">
        <v>9</v>
      </c>
      <c r="B15" s="4" t="s">
        <v>7</v>
      </c>
      <c r="C15" s="6">
        <v>145275.54999999999</v>
      </c>
      <c r="D15" s="7"/>
      <c r="E15" s="34">
        <f>21534.21+15791.12+18182.02+15163.13+12829.92+13343.35+15586.61+17338.83+15261.94+12583.85+12394.19+12760.58</f>
        <v>182769.75</v>
      </c>
    </row>
    <row r="16" spans="1:14" ht="55.5" hidden="1" customHeight="1" x14ac:dyDescent="0.35">
      <c r="A16" s="5">
        <v>10</v>
      </c>
      <c r="B16" s="10" t="s">
        <v>8</v>
      </c>
      <c r="C16" s="6">
        <v>0</v>
      </c>
      <c r="D16" s="7"/>
      <c r="E16" s="35"/>
    </row>
    <row r="17" spans="1:15" ht="51.75" customHeight="1" x14ac:dyDescent="0.35">
      <c r="A17" s="5">
        <v>11</v>
      </c>
      <c r="B17" s="10" t="s">
        <v>23</v>
      </c>
      <c r="C17" s="6">
        <v>8630.01</v>
      </c>
      <c r="D17" s="7"/>
      <c r="E17" s="33"/>
    </row>
    <row r="18" spans="1:15" ht="23.25" x14ac:dyDescent="0.35">
      <c r="A18" s="5">
        <v>12</v>
      </c>
      <c r="B18" s="8" t="s">
        <v>9</v>
      </c>
      <c r="C18" s="9">
        <v>2845.5</v>
      </c>
      <c r="D18" s="7"/>
      <c r="E18" s="5">
        <f>412.52+427.55+426.63+410.4</f>
        <v>1677.1</v>
      </c>
    </row>
    <row r="19" spans="1:15" ht="23.25" hidden="1" x14ac:dyDescent="0.35">
      <c r="A19" s="5">
        <v>13</v>
      </c>
      <c r="B19" s="8" t="s">
        <v>10</v>
      </c>
      <c r="C19" s="9">
        <v>0</v>
      </c>
      <c r="D19" s="7"/>
      <c r="E19" s="9"/>
      <c r="O19">
        <v>14624.79</v>
      </c>
    </row>
    <row r="20" spans="1:15" ht="62.25" customHeight="1" x14ac:dyDescent="0.35">
      <c r="A20" s="5">
        <v>14</v>
      </c>
      <c r="B20" s="10" t="s">
        <v>11</v>
      </c>
      <c r="C20" s="6">
        <v>73456.63</v>
      </c>
      <c r="D20" s="7"/>
      <c r="E20" s="5">
        <f>4753.42+5468.31+4948.45+4643.38+5152.05+6029.69+6351.11+7649.97+6830.73+6091.93+6615.46+6259.81</f>
        <v>70794.31</v>
      </c>
    </row>
    <row r="21" spans="1:15" ht="75" customHeight="1" x14ac:dyDescent="0.3">
      <c r="A21" s="5"/>
      <c r="B21" s="14" t="s">
        <v>26</v>
      </c>
      <c r="C21" s="15">
        <f>SUM(C7:C20)</f>
        <v>1312892.23</v>
      </c>
      <c r="D21" s="15">
        <f t="shared" ref="D21:E21" si="0">SUM(D7:D20)</f>
        <v>0</v>
      </c>
      <c r="E21" s="15">
        <f t="shared" si="0"/>
        <v>1367166.62</v>
      </c>
    </row>
    <row r="22" spans="1:15" ht="37.5" customHeight="1" x14ac:dyDescent="0.3">
      <c r="A22" s="11">
        <v>15</v>
      </c>
      <c r="B22" s="12" t="s">
        <v>20</v>
      </c>
      <c r="C22" s="13">
        <f>C21*10%</f>
        <v>131289.223</v>
      </c>
      <c r="D22" s="13">
        <f t="shared" ref="D22:E22" si="1">D21*10%</f>
        <v>0</v>
      </c>
      <c r="E22" s="13">
        <f t="shared" si="1"/>
        <v>136716.66200000001</v>
      </c>
      <c r="G22">
        <f>84240.59+109064.83+131593.96+124538.7+109712.1+145568.91+115788.65+112775.01+92130.54+87892.47+81526.44+172334.4</f>
        <v>1367166.6</v>
      </c>
    </row>
    <row r="23" spans="1:15" ht="35.25" customHeight="1" x14ac:dyDescent="0.3">
      <c r="A23" s="11">
        <v>16</v>
      </c>
      <c r="B23" s="12" t="s">
        <v>12</v>
      </c>
      <c r="C23" s="13">
        <f>ROUND((C21+C22)*0.2,2)</f>
        <v>288836.28999999998</v>
      </c>
      <c r="D23" s="13">
        <f t="shared" ref="D23:E23" si="2">ROUND((D21+D22)*0.2,2)</f>
        <v>0</v>
      </c>
      <c r="E23" s="13">
        <f t="shared" si="2"/>
        <v>300776.65999999997</v>
      </c>
    </row>
    <row r="24" spans="1:15" ht="60" customHeight="1" x14ac:dyDescent="0.3">
      <c r="A24" s="11">
        <v>17</v>
      </c>
      <c r="B24" s="14" t="s">
        <v>26</v>
      </c>
      <c r="C24" s="15">
        <f>C21+C22+C23</f>
        <v>1733017.743</v>
      </c>
      <c r="D24" s="15">
        <f t="shared" ref="D24:E24" si="3">D21+D22+D23</f>
        <v>0</v>
      </c>
      <c r="E24" s="15">
        <f t="shared" si="3"/>
        <v>1804659.942</v>
      </c>
    </row>
    <row r="25" spans="1:15" ht="23.25" x14ac:dyDescent="0.35">
      <c r="A25" s="31"/>
      <c r="B25" s="31"/>
      <c r="C25" s="31"/>
      <c r="D25" s="31"/>
      <c r="E25" s="16"/>
    </row>
    <row r="26" spans="1:15" ht="23.25" x14ac:dyDescent="0.35">
      <c r="A26" s="27" t="s">
        <v>18</v>
      </c>
      <c r="B26" s="27"/>
      <c r="C26" s="27"/>
      <c r="D26" s="27"/>
      <c r="E26" s="16"/>
    </row>
    <row r="27" spans="1:15" ht="23.25" x14ac:dyDescent="0.35">
      <c r="A27" s="27"/>
      <c r="B27" s="27"/>
      <c r="C27" s="27"/>
      <c r="D27" s="27"/>
      <c r="E27" s="16"/>
    </row>
    <row r="28" spans="1:15" ht="19.5" customHeight="1" x14ac:dyDescent="0.25">
      <c r="A28" s="2"/>
      <c r="B28" s="2"/>
      <c r="C28" s="2"/>
      <c r="D28" s="2"/>
    </row>
    <row r="29" spans="1:15" ht="15.75" hidden="1" x14ac:dyDescent="0.25">
      <c r="A29" s="2"/>
      <c r="B29" s="1"/>
      <c r="C29" s="1"/>
      <c r="D29" s="1"/>
    </row>
    <row r="30" spans="1:15" ht="15.75" hidden="1" x14ac:dyDescent="0.25">
      <c r="A30" s="2"/>
      <c r="B30" s="1"/>
      <c r="C30" s="1"/>
      <c r="D30" s="1"/>
    </row>
  </sheetData>
  <mergeCells count="9">
    <mergeCell ref="A26:D26"/>
    <mergeCell ref="A27:D27"/>
    <mergeCell ref="B1:C1"/>
    <mergeCell ref="B2:C2"/>
    <mergeCell ref="E12:E13"/>
    <mergeCell ref="A25:D25"/>
    <mergeCell ref="E8:E9"/>
    <mergeCell ref="E15:E17"/>
    <mergeCell ref="A4:E4"/>
  </mergeCells>
  <pageMargins left="0.70866141732283472" right="0.47244094488188981" top="0.47244094488188981" bottom="0.47244094488188981" header="0.31496062992125984" footer="0.31496062992125984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2022-09-21T05:56:51Z</cp:lastPrinted>
  <dcterms:created xsi:type="dcterms:W3CDTF">2020-04-09T12:14:42Z</dcterms:created>
  <dcterms:modified xsi:type="dcterms:W3CDTF">2022-09-21T05:57:36Z</dcterms:modified>
</cp:coreProperties>
</file>