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ЗВІТ\до 30.04\"/>
    </mc:Choice>
  </mc:AlternateContent>
  <xr:revisionPtr revIDLastSave="0" documentId="13_ncr:1_{9D832283-C492-4F7F-BB60-3B1BBAFE02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D20" i="2" l="1"/>
  <c r="D21" i="2" s="1"/>
  <c r="C20" i="2"/>
  <c r="E17" i="2"/>
  <c r="E19" i="2"/>
  <c r="E12" i="2"/>
  <c r="E7" i="2"/>
  <c r="E20" i="2" s="1"/>
  <c r="E14" i="2"/>
  <c r="E10" i="2"/>
  <c r="E21" i="2" l="1"/>
  <c r="E22" i="2" s="1"/>
  <c r="C22" i="2"/>
  <c r="D22" i="2"/>
  <c r="D23" i="2"/>
  <c r="C21" i="2"/>
  <c r="C23" i="2" s="1"/>
  <c r="E23" i="2" l="1"/>
</calcChain>
</file>

<file path=xl/sharedStrings.xml><?xml version="1.0" encoding="utf-8"?>
<sst xmlns="http://schemas.openxmlformats.org/spreadsheetml/2006/main" count="28" uniqueCount="27">
  <si>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</si>
  <si>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</si>
  <si>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</si>
  <si>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</si>
  <si>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</si>
  <si>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</si>
  <si>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</si>
  <si>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</si>
  <si>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</si>
  <si>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</si>
  <si>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</si>
  <si>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</si>
  <si>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</si>
  <si>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</si>
  <si>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"ЖИТЛОВО- ЕКСПЛУАТАЦІЙНА КОНТОРА"</t>
  </si>
  <si>
    <t>КОМУНАЛЬНЕ ПІДПРИЄМСТВО</t>
  </si>
  <si>
    <t>м. Канів вул. Героїв Дніпра буд 13</t>
  </si>
  <si>
    <t>Запланована сума витрат на 12 місяців,  гривень</t>
  </si>
  <si>
    <t>Адміністрація КП "ЖЕК"</t>
  </si>
  <si>
    <t>ЗВІТ ПРО ВИКОНАННЯ КОШТОРИСУ
витрат на утримання багатоквартирного будинку та 
прибудинкової території за 12 місяців (липень 2021 р- червень 2022 р)</t>
  </si>
  <si>
    <t>Фактична сума витрат за 12 місяців, гривень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</si>
  <si>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розпилювання гілля, після буревію;
-ремонт віконних відкосів 1 під - 3 м2;
-ремонт покрівлі над кв. 48 у два шари - 25 м2;
- виготовлення та встановлення планки із оцинкованого заліза на примикання - 10 мп;
- встановлення навісів над входами в підвал із металопрофілю ( депутатські кошти ) - 2 шт;
- санітарне підрізання дерев ( пухова тополя) - 1 шт;
- ремонт цементної стяжки в підвалі після заміни труб водовідведення - 1,5 м2</t>
    </r>
    <r>
      <rPr>
        <sz val="18"/>
        <color theme="1"/>
        <rFont val="Times New Roman"/>
        <family val="1"/>
        <charset val="204"/>
      </rPr>
      <t xml:space="preserve">
</t>
    </r>
  </si>
  <si>
    <t xml:space="preserve">Технічне обслуговування внутрішньобудинкових систем : водопостачання, водовідведення, теплопостачання, електропостачання,  газопостачання
</t>
  </si>
  <si>
    <t>Прибирання снігу, посипання частини прибудинкової території, призначеної для проходу та проїзду, протиожеледними сумішами</t>
  </si>
  <si>
    <t>В т. ч .  кошти в сумі 20 000 грн  надані із депутатського фонду для облашування навісів над входами в підвал</t>
  </si>
  <si>
    <r>
      <t xml:space="preserve">Поточний ремонт внутрішньобудинкових систем: водопостачання, водовідведення, теплопостачання:
</t>
    </r>
    <r>
      <rPr>
        <i/>
        <sz val="18"/>
        <color theme="1"/>
        <rFont val="Times New Roman"/>
        <family val="1"/>
        <charset val="204"/>
      </rPr>
      <t xml:space="preserve">- заміна труби водовідведення діам. 100 мм ( 4 під.) - 10 мп;
- заміна труби холодного водопостачання в підвалі 1 під'їзду діам.25 мм - 9 мп;
- заміна вентилів діам. 20 мм теплопостачання - 2 шт;
- заміна вентилів діам. 15 мм теплопостачання - 3 шт;
- заміна труби холодного водопостачання через перекриття із кв. 2 в підвал діам. 25 мм  - 4 мп;
- заміна труби холодного водопостачання діам. 32 мм в підвалі ( 1 під. ), перврізка стояка діам. 25 мм в нову трубу  - 2 мп;
- заміна труби холодного водопостачання діам. 50 мм ( 3-4 під.)  - 6 мп;
- заміна вентиля діам. 25 мм - 2 шт;
-заміна вентиля діам. 20 мм - 1 шт;
</t>
    </r>
    <r>
      <rPr>
        <i/>
        <sz val="16"/>
        <color theme="1"/>
        <rFont val="Times New Roman"/>
        <family val="1"/>
        <charset val="204"/>
      </rPr>
      <t>- заміна труби холодного водопостачання діам. 40 мм - 6 мп;
- заміна труби холодного водопостачання діам. 32 мм - 6 мп;
- заміна труби холодного водопостачання діам. 25 мм - 1 мп;
- заміна труби водовідведення діам. 150 мм - 6 мп;
- заміна відводів 150*45 - 5 шт</t>
    </r>
    <r>
      <rPr>
        <i/>
        <sz val="18"/>
        <color theme="1"/>
        <rFont val="Times New Roman"/>
        <family val="1"/>
        <charset val="204"/>
      </rPr>
      <t xml:space="preserve">
</t>
    </r>
    <r>
      <rPr>
        <sz val="18"/>
        <color theme="1"/>
        <rFont val="Times New Roman"/>
        <family val="1"/>
        <charset val="204"/>
      </rPr>
      <t xml:space="preserve">
</t>
    </r>
  </si>
  <si>
    <t>ВСЬОГО ВИТРАТ НА УТРИМАННЯ БУДИНКУ ТА ПРИБУДИНКОВОЇ ТЕРИТОРІЇ ТА ПОТОЧНИЙ РЕМОНТ СПІЛЬНОГО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</si>
</sst>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2" fontId="13" fillId="0" borderId="0" xfId="0" applyNumberFormat="1" applyFont="1"/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2" fontId="11" fillId="0" borderId="0" xfId="0" applyNumberFormat="1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16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6" fillId="0" borderId="0" xfId="0" applyFont="1"/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1047750</xdr:colOff>
      <xdr:row>11</xdr:row>
      <xdr:rowOff>4302125</xdr:rowOff>
    </xdr:from>
    <xdr:to>
      <xdr:col>4</xdr:col>
      <xdr:colOff>1254125</xdr:colOff>
      <xdr:row>12</xdr:row>
      <xdr:rowOff>200025</xdr:rowOff>
    </xdr:to>
    <xdr:pic>
      <xdr:nvPicPr>
        <xdr:cNvPr id="5" name="Рисунок 4" descr="Сеть">
          <a:extLst>
            <a:ext uri="{FF2B5EF4-FFF2-40B4-BE49-F238E27FC236}">
              <a16:creationId xmlns:a16="http://schemas.microsoft.com/office/drawing/2014/main" id="{2C8B59CB-570B-4CAC-A126-26D5FD8DC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0461625" y="8969375"/>
          <a:ext cx="206375" cy="206375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24</xdr:row>
      <xdr:rowOff>1</xdr:rowOff>
    </xdr:from>
    <xdr:to>
      <xdr:col>0</xdr:col>
      <xdr:colOff>222251</xdr:colOff>
      <xdr:row>24</xdr:row>
      <xdr:rowOff>222251</xdr:rowOff>
    </xdr:to>
    <xdr:pic>
      <xdr:nvPicPr>
        <xdr:cNvPr id="7" name="Рисунок 6" descr="Сеть">
          <a:extLst>
            <a:ext uri="{FF2B5EF4-FFF2-40B4-BE49-F238E27FC236}">
              <a16:creationId xmlns:a16="http://schemas.microsoft.com/office/drawing/2014/main" id="{84D3A5FD-C64B-48FC-B76D-415325305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" y="17907001"/>
          <a:ext cx="222250" cy="222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view="pageBreakPreview" topLeftCell="A16" zoomScale="60" zoomScaleNormal="59" zoomScalePageLayoutView="55" workbookViewId="0">
      <selection activeCell="A28" sqref="A28:XFD28"/>
    </sheetView>
  </sheetViews>
  <sheetFormatPr defaultRowHeight="15" x14ac:dyDescent="0.25"/>
  <cols>
    <col min="1" max="1" width="4.85546875" customWidth="1"/>
    <col min="2" max="2" width="134.5703125" customWidth="1"/>
    <col min="3" max="3" width="19.7109375" customWidth="1"/>
    <col min="4" max="4" width="0.28515625" hidden="1" customWidth="1"/>
    <col min="5" max="5" width="20.7109375" customWidth="1"/>
    <col min="12" max="12" width="13.140625" customWidth="1"/>
  </cols>
  <sheetData>
    <row r="1" spans="1:5" ht="21" x14ac:dyDescent="0.35">
      <c r="A1" s="3"/>
      <c r="B1" s="33" t="s">
        <v>15</v>
      </c>
      <c r="C1" s="34"/>
      <c r="D1" s="2"/>
    </row>
    <row r="2" spans="1:5" ht="21" x14ac:dyDescent="0.35">
      <c r="A2" s="3"/>
      <c r="B2" s="33" t="s">
        <v>14</v>
      </c>
      <c r="C2" s="34"/>
      <c r="D2" s="2"/>
    </row>
    <row r="3" spans="1:5" ht="18.75" x14ac:dyDescent="0.3">
      <c r="A3" s="3"/>
      <c r="B3" s="5"/>
      <c r="C3" s="6"/>
      <c r="D3" s="2"/>
    </row>
    <row r="4" spans="1:5" ht="69" customHeight="1" x14ac:dyDescent="0.25">
      <c r="A4" s="36" t="s">
        <v>19</v>
      </c>
      <c r="B4" s="36"/>
      <c r="C4" s="36"/>
      <c r="D4" s="36"/>
    </row>
    <row r="5" spans="1:5" ht="20.25" x14ac:dyDescent="0.3">
      <c r="A5" s="19"/>
      <c r="B5" s="20" t="s">
        <v>16</v>
      </c>
      <c r="C5" s="4"/>
      <c r="D5" s="1"/>
    </row>
    <row r="6" spans="1:5" ht="101.25" customHeight="1" x14ac:dyDescent="0.25">
      <c r="A6" s="29" t="s">
        <v>0</v>
      </c>
      <c r="B6" s="30" t="s">
        <v>1</v>
      </c>
      <c r="C6" s="29" t="s">
        <v>17</v>
      </c>
      <c r="D6" s="29" t="s">
        <v>2</v>
      </c>
      <c r="E6" s="29" t="s">
        <v>20</v>
      </c>
    </row>
    <row r="7" spans="1:5" ht="57" customHeight="1" x14ac:dyDescent="0.25">
      <c r="A7" s="10">
        <v>1</v>
      </c>
      <c r="B7" s="31" t="s">
        <v>22</v>
      </c>
      <c r="C7" s="8">
        <v>64235.839999999997</v>
      </c>
      <c r="D7" s="9"/>
      <c r="E7" s="10">
        <f>3374.65+791.21+3543.14+186.24+3170.15+242.53+4560.9+74.71+4450.72+881.53+3834.59+247.21+3906.96+1213.52+4061.63+474.53+8258.74+360.82+4388.97+1131.21+3932.15+277.86+4122.12+778.29</f>
        <v>58264.38</v>
      </c>
    </row>
    <row r="8" spans="1:5" ht="28.5" hidden="1" customHeight="1" x14ac:dyDescent="0.35">
      <c r="A8" s="10">
        <v>2</v>
      </c>
      <c r="B8" s="11" t="s">
        <v>3</v>
      </c>
      <c r="C8" s="12">
        <v>0</v>
      </c>
      <c r="D8" s="9"/>
      <c r="E8" s="12"/>
    </row>
    <row r="9" spans="1:5" ht="26.25" hidden="1" customHeight="1" x14ac:dyDescent="0.35">
      <c r="A9" s="10">
        <v>3</v>
      </c>
      <c r="B9" s="13" t="s">
        <v>4</v>
      </c>
      <c r="C9" s="8">
        <v>0</v>
      </c>
      <c r="D9" s="9"/>
      <c r="E9" s="12"/>
    </row>
    <row r="10" spans="1:5" ht="49.5" customHeight="1" x14ac:dyDescent="0.25">
      <c r="A10" s="10">
        <v>4</v>
      </c>
      <c r="B10" s="7" t="s">
        <v>5</v>
      </c>
      <c r="C10" s="8">
        <v>3331.34</v>
      </c>
      <c r="D10" s="9"/>
      <c r="E10" s="10">
        <f>9.79+140.95+204.23+6185.71</f>
        <v>6540.68</v>
      </c>
    </row>
    <row r="11" spans="1:5" ht="112.5" hidden="1" customHeight="1" x14ac:dyDescent="0.35">
      <c r="A11" s="10">
        <v>5</v>
      </c>
      <c r="B11" s="13" t="s">
        <v>6</v>
      </c>
      <c r="C11" s="8"/>
      <c r="D11" s="9"/>
      <c r="E11" s="12"/>
    </row>
    <row r="12" spans="1:5" ht="306" customHeight="1" x14ac:dyDescent="0.35">
      <c r="A12" s="10">
        <v>6</v>
      </c>
      <c r="B12" s="13" t="s">
        <v>21</v>
      </c>
      <c r="C12" s="8">
        <v>12491.83</v>
      </c>
      <c r="D12" s="9"/>
      <c r="E12" s="38">
        <f>2159.09+7462.32+483.42+13317.16+7147.99+22751.86+1947.53+20587.81+2621.34+2254.87+1717.68+1245.92</f>
        <v>83696.989999999976</v>
      </c>
    </row>
    <row r="13" spans="1:5" ht="409.5" x14ac:dyDescent="0.25">
      <c r="A13" s="10">
        <v>7</v>
      </c>
      <c r="B13" s="22" t="s">
        <v>25</v>
      </c>
      <c r="C13" s="8">
        <v>57674.51</v>
      </c>
      <c r="D13" s="9"/>
      <c r="E13" s="39"/>
    </row>
    <row r="14" spans="1:5" ht="53.25" customHeight="1" x14ac:dyDescent="0.25">
      <c r="A14" s="10">
        <v>9</v>
      </c>
      <c r="B14" s="7" t="s">
        <v>7</v>
      </c>
      <c r="C14" s="8">
        <v>51567.199999999997</v>
      </c>
      <c r="D14" s="9"/>
      <c r="E14" s="35">
        <f>5242.19+4107.8+9231.76+4980.4+6328.23+5900.71+6024.75+4971.38+4953.35+5709.49+5470.29+12704.52</f>
        <v>75624.87</v>
      </c>
    </row>
    <row r="15" spans="1:5" ht="55.5" hidden="1" customHeight="1" x14ac:dyDescent="0.35">
      <c r="A15" s="10">
        <v>10</v>
      </c>
      <c r="B15" s="13" t="s">
        <v>8</v>
      </c>
      <c r="C15" s="8"/>
      <c r="D15" s="9"/>
      <c r="E15" s="35"/>
    </row>
    <row r="16" spans="1:5" ht="69" customHeight="1" x14ac:dyDescent="0.35">
      <c r="A16" s="10">
        <v>11</v>
      </c>
      <c r="B16" s="13" t="s">
        <v>23</v>
      </c>
      <c r="C16" s="8">
        <v>3218.27</v>
      </c>
      <c r="D16" s="9"/>
      <c r="E16" s="35"/>
    </row>
    <row r="17" spans="1:5" ht="51" customHeight="1" x14ac:dyDescent="0.35">
      <c r="A17" s="10">
        <v>12</v>
      </c>
      <c r="B17" s="11" t="s">
        <v>9</v>
      </c>
      <c r="C17" s="12">
        <v>790.42</v>
      </c>
      <c r="D17" s="9"/>
      <c r="E17" s="10">
        <f>119.23+118.37+123.57+118.51+121.87</f>
        <v>601.54999999999995</v>
      </c>
    </row>
    <row r="18" spans="1:5" ht="23.25" hidden="1" x14ac:dyDescent="0.35">
      <c r="A18" s="10">
        <v>13</v>
      </c>
      <c r="B18" s="11" t="s">
        <v>10</v>
      </c>
      <c r="C18" s="12">
        <v>0</v>
      </c>
      <c r="D18" s="9"/>
      <c r="E18" s="10"/>
    </row>
    <row r="19" spans="1:5" ht="65.25" customHeight="1" x14ac:dyDescent="0.35">
      <c r="A19" s="10">
        <v>14</v>
      </c>
      <c r="B19" s="13" t="s">
        <v>11</v>
      </c>
      <c r="C19" s="8">
        <v>2532.2800000000002</v>
      </c>
      <c r="D19" s="9"/>
      <c r="E19" s="10">
        <f>153.57+140.19+162.4+151.62+174.5+202.41+160.29+153.25+134.87+74.65+65.54+69.95</f>
        <v>1643.24</v>
      </c>
    </row>
    <row r="20" spans="1:5" ht="65.25" customHeight="1" x14ac:dyDescent="0.3">
      <c r="A20" s="10"/>
      <c r="B20" s="17" t="s">
        <v>26</v>
      </c>
      <c r="C20" s="18">
        <f>SUM(C7:C19)</f>
        <v>195841.68999999997</v>
      </c>
      <c r="D20" s="18">
        <f t="shared" ref="D20:E20" si="0">SUM(D7:D19)</f>
        <v>0</v>
      </c>
      <c r="E20" s="18">
        <f t="shared" si="0"/>
        <v>226371.70999999996</v>
      </c>
    </row>
    <row r="21" spans="1:5" ht="22.5" x14ac:dyDescent="0.3">
      <c r="A21" s="14">
        <v>15</v>
      </c>
      <c r="B21" s="15" t="s">
        <v>12</v>
      </c>
      <c r="C21" s="16">
        <f>C20*10%</f>
        <v>19584.168999999998</v>
      </c>
      <c r="D21" s="16">
        <f t="shared" ref="D21:E21" si="1">D20*10%</f>
        <v>0</v>
      </c>
      <c r="E21" s="16">
        <f t="shared" si="1"/>
        <v>22637.170999999998</v>
      </c>
    </row>
    <row r="22" spans="1:5" ht="22.5" x14ac:dyDescent="0.3">
      <c r="A22" s="14">
        <v>16</v>
      </c>
      <c r="B22" s="15" t="s">
        <v>13</v>
      </c>
      <c r="C22" s="14">
        <f>ROUND((C20+C21)*0.2,2)</f>
        <v>43085.17</v>
      </c>
      <c r="D22" s="14">
        <f t="shared" ref="D22:E22" si="2">ROUND((D20+D21)*0.2,2)</f>
        <v>0</v>
      </c>
      <c r="E22" s="14">
        <f t="shared" si="2"/>
        <v>49801.78</v>
      </c>
    </row>
    <row r="23" spans="1:5" ht="63.75" customHeight="1" x14ac:dyDescent="0.3">
      <c r="A23" s="14">
        <v>17</v>
      </c>
      <c r="B23" s="17" t="s">
        <v>26</v>
      </c>
      <c r="C23" s="18">
        <f>C20+C21+C22+0.01</f>
        <v>258511.03899999999</v>
      </c>
      <c r="D23" s="18">
        <f t="shared" ref="D23:E23" si="3">D20+D21+D22</f>
        <v>0</v>
      </c>
      <c r="E23" s="18">
        <f t="shared" si="3"/>
        <v>298810.66099999996</v>
      </c>
    </row>
    <row r="24" spans="1:5" ht="16.5" customHeight="1" x14ac:dyDescent="0.3">
      <c r="A24" s="23"/>
      <c r="B24" s="24"/>
      <c r="C24" s="25"/>
      <c r="D24" s="26"/>
      <c r="E24" s="27"/>
    </row>
    <row r="25" spans="1:5" ht="24.75" customHeight="1" x14ac:dyDescent="0.35">
      <c r="A25" s="23"/>
      <c r="B25" s="40" t="s">
        <v>24</v>
      </c>
      <c r="C25" s="41"/>
      <c r="D25" s="41"/>
      <c r="E25" s="41"/>
    </row>
    <row r="26" spans="1:5" ht="21" x14ac:dyDescent="0.35">
      <c r="A26" s="37"/>
      <c r="B26" s="37"/>
      <c r="C26" s="37"/>
      <c r="D26" s="37"/>
      <c r="E26" s="28"/>
    </row>
    <row r="27" spans="1:5" ht="23.25" x14ac:dyDescent="0.35">
      <c r="A27" s="32" t="s">
        <v>18</v>
      </c>
      <c r="B27" s="32"/>
      <c r="C27" s="32"/>
      <c r="D27" s="32"/>
      <c r="E27" s="21"/>
    </row>
    <row r="28" spans="1:5" ht="19.5" customHeight="1" x14ac:dyDescent="0.25">
      <c r="A28" s="3"/>
      <c r="B28" s="3"/>
      <c r="C28" s="3"/>
      <c r="D28" s="3"/>
    </row>
    <row r="29" spans="1:5" ht="15.75" hidden="1" x14ac:dyDescent="0.25">
      <c r="A29" s="3"/>
      <c r="B29" s="1"/>
      <c r="C29" s="1"/>
      <c r="D29" s="1"/>
    </row>
    <row r="30" spans="1:5" ht="15.75" hidden="1" x14ac:dyDescent="0.25">
      <c r="A30" s="3"/>
      <c r="B30" s="1"/>
      <c r="C30" s="1"/>
      <c r="D30" s="1"/>
    </row>
  </sheetData>
  <mergeCells count="8">
    <mergeCell ref="A27:D27"/>
    <mergeCell ref="B1:C1"/>
    <mergeCell ref="B2:C2"/>
    <mergeCell ref="E14:E16"/>
    <mergeCell ref="A4:D4"/>
    <mergeCell ref="A26:D26"/>
    <mergeCell ref="E12:E13"/>
    <mergeCell ref="B25:E25"/>
  </mergeCells>
  <pageMargins left="0.7" right="0.7" top="0.75" bottom="0.75" header="0.3" footer="0.3"/>
  <pageSetup paperSize="9" scale="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2022-09-21T05:36:34Z</cp:lastPrinted>
  <dcterms:created xsi:type="dcterms:W3CDTF">2020-04-09T12:14:42Z</dcterms:created>
  <dcterms:modified xsi:type="dcterms:W3CDTF">2022-09-21T05:36:40Z</dcterms:modified>
</cp:coreProperties>
</file>