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2\УПРАВЛІННЯ\ЗВІТ\до 30.04\"/>
    </mc:Choice>
  </mc:AlternateContent>
  <xr:revisionPtr revIDLastSave="0" documentId="13_ncr:1_{573A89A5-F658-4F6F-88B1-FCC609DA27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  <sheet name="Лист3" sheetId="3" r:id="rId2"/>
  </sheets>
  <definedNames>
    <definedName name="_xlnm.Print_Area" localSheetId="0">Лист2!$A$1:$E$26</definedName>
  </definedNames>
  <calcPr calcId="181029"/>
</workbook>
</file>

<file path=xl/calcChain.xml><?xml version="1.0" encoding="utf-8"?>
<calcChain xmlns="http://schemas.openxmlformats.org/spreadsheetml/2006/main">
  <c r="C24" i="2" l="1"/>
  <c r="D24" i="2"/>
  <c r="E24" i="2"/>
  <c r="D23" i="2"/>
  <c r="E23" i="2"/>
  <c r="C23" i="2"/>
  <c r="D22" i="2"/>
  <c r="E22" i="2"/>
  <c r="C22" i="2"/>
  <c r="D21" i="2"/>
  <c r="E21" i="2"/>
  <c r="C21" i="2"/>
  <c r="J20" i="2"/>
  <c r="E18" i="2"/>
  <c r="E20" i="2"/>
  <c r="E12" i="2"/>
  <c r="E7" i="2"/>
  <c r="E15" i="2"/>
  <c r="E10" i="2"/>
</calcChain>
</file>

<file path=xl/sharedStrings.xml><?xml version="1.0" encoding="utf-8"?>
<sst xmlns="http://schemas.openxmlformats.org/spreadsheetml/2006/main" count="28" uniqueCount="27">
  <si>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</si>
  <si>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</si>
  <si>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</si>
  <si>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</si>
  <si>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</si>
  <si>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</si>
  <si>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</si>
  <si>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</si>
  <si>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</si>
  <si>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</si>
  <si>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</si>
  <si>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</si>
  <si>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</si>
  <si>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</si>
  <si>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</si>
  <si>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</si>
  <si>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</si>
  <si>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м. Канів вул. Героїв Дніпра буд 15</t>
  </si>
  <si>
    <t>Запланована сума витрат на 12 місяців, гривень</t>
  </si>
  <si>
    <t>Адміністрація КП "ЖЕК"</t>
  </si>
  <si>
    <t>ЗВІТ ПРО ВИКОНАННЯ КОШТОРИСУ
витрат на утримання багатоквартирного будинку та 
прибудинкової території за 12 місяців (липень 2021 р- червень 2022 р)</t>
  </si>
  <si>
    <t>Фактична сума витрат за 12 місяців, гривень</t>
  </si>
  <si>
    <t>Прибирання снігу, посипання частини прибудинкової території, призначеної для проходу та проїзду, протиожеледними сумішами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</si>
  <si>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>- частковий ремонт покрівлі - 2,56 м2;
- скління вікон - 3 м2;
- санітарне підрізання кушів та дерев;
- встановлення навісного замка в рамку управління - 1 шт;
- заміна дерев'яних брусків на лавці 4 під'їзду - 3 шт</t>
    </r>
  </si>
  <si>
    <r>
      <rPr>
        <sz val="18"/>
        <color theme="1"/>
        <rFont val="Times New Roman"/>
        <family val="1"/>
        <charset val="204"/>
      </rPr>
      <t>Поточний ремонт внутрішньобудинкових систем:водопостачання, водовідведення, теплопостачання, зливової каналізації:</t>
    </r>
    <r>
      <rPr>
        <i/>
        <sz val="18"/>
        <color theme="1"/>
        <rFont val="Times New Roman"/>
        <family val="1"/>
        <charset val="204"/>
      </rPr>
      <t xml:space="preserve">
- заміна труби водовідведення  діам. 100 мм в підвалі -4,5 мп ;
- заміна труби холодного водопостачання діам.50 мм в підвалі -6 мп;
- заміна труби холодного водопостачання діам. 40 мм в підвалі - 9 мп;
- заміна труби холодного водопостачання діам. 25 мм в підвалі -6 мп;
- заміна вентилів діам. 25 мм холодне водопостачання - 2 шт ;
- заміна вентилів діам. 20 мм холодне водопостачання - 2 шт;
- заміна різьб на трубах теплопостачання діам. 20 мм - 2 шт;
- заміна труби теплопостачання діам. 40 мм в підвалі -6 мп
</t>
    </r>
  </si>
  <si>
    <t>Винагорода управителю ( рентабельність)</t>
  </si>
  <si>
    <t>ВСЬОГО ВИТРАТ НА УТРИМАННЯ БУДИНКУ ТА ПРИБУДИНКОВОЇ ТЕРИТОРІЇ ТА ПОТОЧНИЙ РЕМОНТ СПІЛЬНОГО МАЙНА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</si>
</sst>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2" fontId="0" fillId="0" borderId="0" xfId="0" applyNumberFormat="1"/>
    <xf numFmtId="0" fontId="13" fillId="0" borderId="1" xfId="0" applyFont="1" applyBorder="1" applyAlignment="1">
      <alignment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/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view="pageBreakPreview" topLeftCell="A17" zoomScale="62" zoomScaleNormal="59" zoomScaleSheetLayoutView="62" zoomScalePageLayoutView="55" workbookViewId="0">
      <selection activeCell="A25" sqref="A25:D25"/>
    </sheetView>
  </sheetViews>
  <sheetFormatPr defaultRowHeight="15" x14ac:dyDescent="0.25"/>
  <cols>
    <col min="1" max="1" width="10.140625" customWidth="1"/>
    <col min="2" max="2" width="104.28515625" customWidth="1"/>
    <col min="3" max="3" width="25.85546875" customWidth="1"/>
    <col min="4" max="4" width="0.28515625" customWidth="1"/>
    <col min="5" max="5" width="20.7109375" customWidth="1"/>
    <col min="10" max="10" width="12.140625" customWidth="1"/>
    <col min="14" max="14" width="12.42578125" customWidth="1"/>
    <col min="15" max="15" width="17.42578125" customWidth="1"/>
    <col min="16" max="16" width="12.42578125" customWidth="1"/>
  </cols>
  <sheetData>
    <row r="1" spans="1:5" ht="21" x14ac:dyDescent="0.35">
      <c r="A1" s="3"/>
      <c r="B1" s="27" t="s">
        <v>14</v>
      </c>
      <c r="C1" s="28"/>
      <c r="D1" s="2"/>
    </row>
    <row r="2" spans="1:5" ht="21" x14ac:dyDescent="0.35">
      <c r="A2" s="3"/>
      <c r="B2" s="27" t="s">
        <v>13</v>
      </c>
      <c r="C2" s="28"/>
      <c r="D2" s="2"/>
    </row>
    <row r="3" spans="1:5" ht="18.75" x14ac:dyDescent="0.3">
      <c r="A3" s="3"/>
      <c r="B3" s="5"/>
      <c r="C3" s="6"/>
      <c r="D3" s="2"/>
    </row>
    <row r="4" spans="1:5" ht="69" customHeight="1" x14ac:dyDescent="0.25">
      <c r="A4" s="31" t="s">
        <v>20</v>
      </c>
      <c r="B4" s="31"/>
      <c r="C4" s="31"/>
      <c r="D4" s="31"/>
      <c r="E4" s="32"/>
    </row>
    <row r="5" spans="1:5" ht="23.25" x14ac:dyDescent="0.35">
      <c r="A5" s="20"/>
      <c r="B5" s="25" t="s">
        <v>17</v>
      </c>
      <c r="C5" s="4"/>
      <c r="D5" s="1"/>
    </row>
    <row r="6" spans="1:5" ht="123.75" customHeight="1" x14ac:dyDescent="0.25">
      <c r="A6" s="21" t="s">
        <v>0</v>
      </c>
      <c r="B6" s="22" t="s">
        <v>1</v>
      </c>
      <c r="C6" s="21" t="s">
        <v>18</v>
      </c>
      <c r="D6" s="21" t="s">
        <v>2</v>
      </c>
      <c r="E6" s="21" t="s">
        <v>21</v>
      </c>
    </row>
    <row r="7" spans="1:5" ht="90" customHeight="1" x14ac:dyDescent="0.25">
      <c r="A7" s="8">
        <v>1</v>
      </c>
      <c r="B7" s="7" t="s">
        <v>15</v>
      </c>
      <c r="C7" s="9">
        <v>62122.43</v>
      </c>
      <c r="D7" s="10"/>
      <c r="E7" s="8">
        <f>4094.97+4775.77+3906.25+4658.29+4362.25+1118.86+5414.12+713.16+6281.45+626.07+3881.23+194.21+3809.33+289.3+4422.2+250.71+4741.38+446.37+3149.27+204.08+6581.46+144.9+3352.41+135.79</f>
        <v>67553.829999999987</v>
      </c>
    </row>
    <row r="8" spans="1:5" ht="28.5" hidden="1" customHeight="1" x14ac:dyDescent="0.35">
      <c r="A8" s="8">
        <v>2</v>
      </c>
      <c r="B8" s="11" t="s">
        <v>3</v>
      </c>
      <c r="C8" s="12"/>
      <c r="D8" s="10"/>
      <c r="E8" s="12"/>
    </row>
    <row r="9" spans="1:5" ht="22.5" hidden="1" customHeight="1" x14ac:dyDescent="0.35">
      <c r="A9" s="8">
        <v>3</v>
      </c>
      <c r="B9" s="13" t="s">
        <v>4</v>
      </c>
      <c r="C9" s="9"/>
      <c r="D9" s="10"/>
      <c r="E9" s="12"/>
    </row>
    <row r="10" spans="1:5" ht="33" customHeight="1" x14ac:dyDescent="0.35">
      <c r="A10" s="8">
        <v>4</v>
      </c>
      <c r="B10" s="13" t="s">
        <v>16</v>
      </c>
      <c r="C10" s="9">
        <v>3331.34</v>
      </c>
      <c r="D10" s="10"/>
      <c r="E10" s="12">
        <f>7346.4+202.7+9.71</f>
        <v>7558.8099999999995</v>
      </c>
    </row>
    <row r="11" spans="1:5" ht="243" hidden="1" customHeight="1" x14ac:dyDescent="0.35">
      <c r="A11" s="8">
        <v>5</v>
      </c>
      <c r="B11" s="13" t="s">
        <v>5</v>
      </c>
      <c r="C11" s="9"/>
      <c r="D11" s="10"/>
      <c r="E11" s="12"/>
    </row>
    <row r="12" spans="1:5" ht="246" customHeight="1" x14ac:dyDescent="0.35">
      <c r="A12" s="8">
        <v>6</v>
      </c>
      <c r="B12" s="13" t="s">
        <v>23</v>
      </c>
      <c r="C12" s="9">
        <v>20679.53</v>
      </c>
      <c r="D12" s="10"/>
      <c r="E12" s="29">
        <f>1238.7+7314.16+2160.55+7039.34+558.81+5260.01+12979.75+1211.38+555.13+3711.01+2151.53+512.25</f>
        <v>44692.619999999995</v>
      </c>
    </row>
    <row r="13" spans="1:5" ht="310.5" customHeight="1" x14ac:dyDescent="0.25">
      <c r="A13" s="8">
        <v>7</v>
      </c>
      <c r="B13" s="24" t="s">
        <v>24</v>
      </c>
      <c r="C13" s="9">
        <v>49853.22</v>
      </c>
      <c r="D13" s="10"/>
      <c r="E13" s="29"/>
    </row>
    <row r="14" spans="1:5" ht="16.5" hidden="1" customHeight="1" x14ac:dyDescent="0.25">
      <c r="A14" s="8">
        <v>8</v>
      </c>
      <c r="B14" s="7" t="s">
        <v>6</v>
      </c>
      <c r="C14" s="9"/>
      <c r="D14" s="10"/>
      <c r="E14" s="12"/>
    </row>
    <row r="15" spans="1:5" ht="36" customHeight="1" x14ac:dyDescent="0.25">
      <c r="A15" s="8">
        <v>9</v>
      </c>
      <c r="B15" s="7" t="s">
        <v>7</v>
      </c>
      <c r="C15" s="9">
        <v>50345.02</v>
      </c>
      <c r="D15" s="10"/>
      <c r="E15" s="29">
        <f>10752.83+5008.79+5242.43+4528.05+4942.23+5487.37+5406.02+4606.26+4871.47+8097.68+4524.85+4241.14</f>
        <v>67709.12000000001</v>
      </c>
    </row>
    <row r="16" spans="1:5" ht="55.5" hidden="1" customHeight="1" x14ac:dyDescent="0.35">
      <c r="A16" s="8">
        <v>10</v>
      </c>
      <c r="B16" s="13" t="s">
        <v>8</v>
      </c>
      <c r="C16" s="9"/>
      <c r="D16" s="10"/>
      <c r="E16" s="29"/>
    </row>
    <row r="17" spans="1:10" ht="69.75" customHeight="1" x14ac:dyDescent="0.35">
      <c r="A17" s="8">
        <v>11</v>
      </c>
      <c r="B17" s="13" t="s">
        <v>22</v>
      </c>
      <c r="C17" s="9">
        <v>3576.3</v>
      </c>
      <c r="D17" s="10"/>
      <c r="E17" s="29"/>
    </row>
    <row r="18" spans="1:10" ht="23.25" x14ac:dyDescent="0.35">
      <c r="A18" s="8">
        <v>12</v>
      </c>
      <c r="B18" s="11" t="s">
        <v>9</v>
      </c>
      <c r="C18" s="12">
        <v>790.42</v>
      </c>
      <c r="D18" s="10"/>
      <c r="E18" s="8">
        <f>121.87+118.51+123.57+118.37+119.23</f>
        <v>601.54999999999995</v>
      </c>
    </row>
    <row r="19" spans="1:10" ht="23.25" hidden="1" x14ac:dyDescent="0.35">
      <c r="A19" s="8">
        <v>13</v>
      </c>
      <c r="B19" s="11" t="s">
        <v>10</v>
      </c>
      <c r="C19" s="12">
        <v>0</v>
      </c>
      <c r="D19" s="10"/>
      <c r="E19" s="12"/>
    </row>
    <row r="20" spans="1:10" ht="77.25" customHeight="1" x14ac:dyDescent="0.35">
      <c r="A20" s="8">
        <v>14</v>
      </c>
      <c r="B20" s="13" t="s">
        <v>11</v>
      </c>
      <c r="C20" s="9">
        <v>2141.11</v>
      </c>
      <c r="D20" s="10"/>
      <c r="E20" s="8">
        <f>49.48+70.46+39.02+82.61+189.01+163.56+166.08+134.23+111.72+135.89+110.85+170.26</f>
        <v>1423.1699999999998</v>
      </c>
      <c r="J20" s="23">
        <f>21033.62+20957.95+12923.11+17895.72+12597.58+22332.79+22976.75+10624.77+10726.07+15416.3+13523.32+8531.09</f>
        <v>189539.06999999998</v>
      </c>
    </row>
    <row r="21" spans="1:10" ht="77.25" customHeight="1" x14ac:dyDescent="0.3">
      <c r="A21" s="8"/>
      <c r="B21" s="17" t="s">
        <v>26</v>
      </c>
      <c r="C21" s="18">
        <f>SUM(C7:C20)</f>
        <v>192839.37</v>
      </c>
      <c r="D21" s="18">
        <f t="shared" ref="D21:E21" si="0">SUM(D7:D20)</f>
        <v>0</v>
      </c>
      <c r="E21" s="18">
        <f t="shared" si="0"/>
        <v>189539.1</v>
      </c>
      <c r="J21" s="23"/>
    </row>
    <row r="22" spans="1:10" ht="22.5" x14ac:dyDescent="0.3">
      <c r="A22" s="14">
        <v>15</v>
      </c>
      <c r="B22" s="15" t="s">
        <v>25</v>
      </c>
      <c r="C22" s="16">
        <f>C21*10%</f>
        <v>19283.937000000002</v>
      </c>
      <c r="D22" s="16">
        <f t="shared" ref="D22:E22" si="1">D21*10%</f>
        <v>0</v>
      </c>
      <c r="E22" s="16">
        <f t="shared" si="1"/>
        <v>18953.91</v>
      </c>
    </row>
    <row r="23" spans="1:10" ht="22.5" x14ac:dyDescent="0.3">
      <c r="A23" s="14">
        <v>16</v>
      </c>
      <c r="B23" s="15" t="s">
        <v>12</v>
      </c>
      <c r="C23" s="16">
        <f>ROUND((C21+C22)*20%,2)</f>
        <v>42424.66</v>
      </c>
      <c r="D23" s="16">
        <f t="shared" ref="D23:E23" si="2">ROUND((D21+D22)*20%,2)</f>
        <v>0</v>
      </c>
      <c r="E23" s="16">
        <f t="shared" si="2"/>
        <v>41698.6</v>
      </c>
    </row>
    <row r="24" spans="1:10" ht="74.25" customHeight="1" x14ac:dyDescent="0.3">
      <c r="A24" s="14">
        <v>17</v>
      </c>
      <c r="B24" s="17" t="s">
        <v>26</v>
      </c>
      <c r="C24" s="18">
        <f>C21+C22+C23+0.01</f>
        <v>254547.97700000001</v>
      </c>
      <c r="D24" s="18">
        <f t="shared" ref="D24:E24" si="3">D21+D22+D23</f>
        <v>0</v>
      </c>
      <c r="E24" s="18">
        <f t="shared" si="3"/>
        <v>250191.61000000002</v>
      </c>
    </row>
    <row r="25" spans="1:10" ht="23.25" x14ac:dyDescent="0.35">
      <c r="A25" s="30"/>
      <c r="B25" s="30"/>
      <c r="C25" s="30"/>
      <c r="D25" s="30"/>
      <c r="E25" s="19"/>
    </row>
    <row r="26" spans="1:10" ht="23.25" x14ac:dyDescent="0.35">
      <c r="A26" s="26" t="s">
        <v>19</v>
      </c>
      <c r="B26" s="26"/>
      <c r="C26" s="26"/>
      <c r="D26" s="26"/>
      <c r="E26" s="19"/>
    </row>
    <row r="27" spans="1:10" ht="15.75" hidden="1" x14ac:dyDescent="0.25">
      <c r="A27" s="3"/>
      <c r="B27" s="1"/>
      <c r="C27" s="1"/>
      <c r="D27" s="1"/>
    </row>
    <row r="28" spans="1:10" ht="15.75" hidden="1" x14ac:dyDescent="0.25">
      <c r="A28" s="3"/>
      <c r="B28" s="1"/>
      <c r="C28" s="1"/>
      <c r="D28" s="1"/>
    </row>
  </sheetData>
  <mergeCells count="7">
    <mergeCell ref="A26:D26"/>
    <mergeCell ref="B1:C1"/>
    <mergeCell ref="B2:C2"/>
    <mergeCell ref="E12:E13"/>
    <mergeCell ref="E15:E17"/>
    <mergeCell ref="A25:D25"/>
    <mergeCell ref="A4:E4"/>
  </mergeCells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2022-08-22T11:19:36Z</cp:lastPrinted>
  <dcterms:created xsi:type="dcterms:W3CDTF">2020-04-09T12:14:42Z</dcterms:created>
  <dcterms:modified xsi:type="dcterms:W3CDTF">2022-09-21T05:31:39Z</dcterms:modified>
</cp:coreProperties>
</file>