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ЗВІТ\до 30.04\"/>
    </mc:Choice>
  </mc:AlternateContent>
  <xr:revisionPtr revIDLastSave="0" documentId="13_ncr:1_{6E08E128-4B25-4F38-B87C-6296BDF3EC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Area" localSheetId="0">Лист2!$A$1:$D$26</definedName>
  </definedNames>
  <calcPr calcId="181029"/>
</workbook>
</file>

<file path=xl/calcChain.xml><?xml version="1.0" encoding="utf-8"?>
<calcChain xmlns="http://schemas.openxmlformats.org/spreadsheetml/2006/main">
  <c r="C21" i="2" l="1"/>
  <c r="D20" i="2"/>
  <c r="D12" i="2"/>
  <c r="D10" i="2"/>
  <c r="D21" i="2" s="1"/>
  <c r="D7" i="2"/>
  <c r="D15" i="2"/>
  <c r="D18" i="2"/>
  <c r="D23" i="2" l="1"/>
  <c r="D22" i="2"/>
  <c r="D24" i="2" s="1"/>
  <c r="C22" i="2"/>
  <c r="C23" i="2" s="1"/>
  <c r="C24" i="2" l="1"/>
</calcChain>
</file>

<file path=xl/sharedStrings.xml><?xml version="1.0" encoding="utf-8"?>
<sst xmlns="http://schemas.openxmlformats.org/spreadsheetml/2006/main" count="27" uniqueCount="26">
  <si>
    <t>№
п/п</t>
  </si>
  <si>
    <t>Складові витрат на утримання будинку та прибудинкової території та поточний ремонт спільного майна будинку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</si>
  <si>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</si>
  <si>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</si>
  <si>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</si>
  <si>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</si>
  <si>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</si>
  <si>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</si>
  <si>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</si>
  <si>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</si>
  <si>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</si>
  <si>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</si>
  <si>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</si>
  <si>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</si>
  <si>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</si>
  <si>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</si>
  <si>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</si>
  <si>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м. Канів вул. Шевченка буд 15</t>
  </si>
  <si>
    <t>Запланована сума витрат на 12 місяців, гривень</t>
  </si>
  <si>
    <t>Адміністрація КП "ЖЕК"</t>
  </si>
  <si>
    <t>ЗВІТ ПРО ВИКОНАННЯ КОШТОРИСУ
витрат на утримання багатоквартирного будинку та 
прибудинкової території за 12 місяців (липень 2021 р - червень 2022 р)</t>
  </si>
  <si>
    <t>Фактична сума витрат за 12 місяців, гривень</t>
  </si>
  <si>
    <t>Винагорода управителю ( рентабельність )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</si>
  <si>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ремонт покрівлі 1- го під'їзду - 270 м2 ;
- встановлення кодового замка в 4 під' їзді, що придбали мешканці;
- розчищення прилеглої до будинку території від порослі</t>
    </r>
  </si>
  <si>
    <r>
      <t>Поточний ремонт внутрішньобудинкових систем:водопостачання, водовідведення, теплопостачання, зливової каналізації.</t>
    </r>
    <r>
      <rPr>
        <i/>
        <sz val="18"/>
        <color theme="1"/>
        <rFont val="Times New Roman"/>
        <family val="1"/>
        <charset val="204"/>
      </rPr>
      <t xml:space="preserve"> 
- заміна труби холодного водопостачання та вентилів в підвалі  по кв. 2,3;
- часткова заміна труб холодного водопостачання в підвалі будинку </t>
    </r>
  </si>
  <si>
    <t>ВСЬОГО ВИТРАТ НА УТРИМАННЯ БУДИНКУ ТА ПРИБУДИНКОВОЇ ТЕРИТОРІЇ ТА ПОТОЧНИЙ РЕМОНТ СПІЛЬНОГО МАЙНА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</si>
</sst>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2" fontId="0" fillId="0" borderId="0" xfId="0" applyNumberFormat="1"/>
    <xf numFmtId="0" fontId="7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view="pageBreakPreview" topLeftCell="A13" zoomScale="71" zoomScaleNormal="59" zoomScaleSheetLayoutView="71" zoomScalePageLayoutView="55" workbookViewId="0">
      <selection activeCell="D12" sqref="D1:D1048576"/>
    </sheetView>
  </sheetViews>
  <sheetFormatPr defaultRowHeight="15" x14ac:dyDescent="0.25"/>
  <cols>
    <col min="1" max="1" width="10.140625" customWidth="1"/>
    <col min="2" max="2" width="85" customWidth="1"/>
    <col min="3" max="3" width="25.85546875" customWidth="1"/>
    <col min="4" max="4" width="25.140625" customWidth="1"/>
    <col min="6" max="6" width="10" bestFit="1" customWidth="1"/>
    <col min="13" max="13" width="14.85546875" customWidth="1"/>
    <col min="14" max="14" width="17.42578125" customWidth="1"/>
    <col min="15" max="15" width="12.42578125" customWidth="1"/>
  </cols>
  <sheetData>
    <row r="1" spans="1:4" ht="21" x14ac:dyDescent="0.35">
      <c r="A1" s="2"/>
      <c r="B1" s="26" t="s">
        <v>14</v>
      </c>
      <c r="C1" s="27"/>
    </row>
    <row r="2" spans="1:4" ht="21" x14ac:dyDescent="0.35">
      <c r="A2" s="2"/>
      <c r="B2" s="26" t="s">
        <v>13</v>
      </c>
      <c r="C2" s="27"/>
    </row>
    <row r="3" spans="1:4" ht="18.75" x14ac:dyDescent="0.3">
      <c r="A3" s="2"/>
      <c r="B3" s="4"/>
      <c r="C3" s="5"/>
    </row>
    <row r="4" spans="1:4" ht="69" customHeight="1" x14ac:dyDescent="0.25">
      <c r="A4" s="29" t="s">
        <v>20</v>
      </c>
      <c r="B4" s="29"/>
      <c r="C4" s="29"/>
    </row>
    <row r="5" spans="1:4" ht="20.25" x14ac:dyDescent="0.3">
      <c r="A5" s="18"/>
      <c r="B5" s="19" t="s">
        <v>17</v>
      </c>
      <c r="C5" s="3"/>
    </row>
    <row r="6" spans="1:4" ht="99.75" customHeight="1" x14ac:dyDescent="0.25">
      <c r="A6" s="20" t="s">
        <v>0</v>
      </c>
      <c r="B6" s="21" t="s">
        <v>1</v>
      </c>
      <c r="C6" s="20" t="s">
        <v>18</v>
      </c>
      <c r="D6" s="20" t="s">
        <v>21</v>
      </c>
    </row>
    <row r="7" spans="1:4" ht="93" x14ac:dyDescent="0.25">
      <c r="A7" s="7">
        <v>1</v>
      </c>
      <c r="B7" s="6" t="s">
        <v>15</v>
      </c>
      <c r="C7" s="8">
        <v>60701.56</v>
      </c>
      <c r="D7" s="7">
        <f>3487.31+169.3+3527.75+205.5+3275.99+212.29+4773.28+77.21+4660.97+2505.65+4405.91+278.31+5046.21+493.13+4197.22+389.63+5588.14+372.86+4478.69+2707.16+4063.42+277.02+4259.73+226.42</f>
        <v>59679.100000000006</v>
      </c>
    </row>
    <row r="8" spans="1:4" ht="28.5" hidden="1" customHeight="1" x14ac:dyDescent="0.35">
      <c r="A8" s="7">
        <v>2</v>
      </c>
      <c r="B8" s="9" t="s">
        <v>2</v>
      </c>
      <c r="C8" s="10">
        <v>0</v>
      </c>
      <c r="D8" s="10"/>
    </row>
    <row r="9" spans="1:4" ht="26.25" hidden="1" customHeight="1" x14ac:dyDescent="0.35">
      <c r="A9" s="7">
        <v>3</v>
      </c>
      <c r="B9" s="11" t="s">
        <v>3</v>
      </c>
      <c r="C9" s="8">
        <v>0</v>
      </c>
      <c r="D9" s="10"/>
    </row>
    <row r="10" spans="1:4" ht="33" customHeight="1" x14ac:dyDescent="0.35">
      <c r="A10" s="7">
        <v>4</v>
      </c>
      <c r="B10" s="11" t="s">
        <v>16</v>
      </c>
      <c r="C10" s="8">
        <v>3331.34</v>
      </c>
      <c r="D10" s="10">
        <f>10.1+264.2+2626.58+167.45</f>
        <v>3068.33</v>
      </c>
    </row>
    <row r="11" spans="1:4" ht="112.5" hidden="1" customHeight="1" x14ac:dyDescent="0.35">
      <c r="A11" s="7">
        <v>5</v>
      </c>
      <c r="B11" s="11" t="s">
        <v>4</v>
      </c>
      <c r="C11" s="8">
        <v>0</v>
      </c>
      <c r="D11" s="10"/>
    </row>
    <row r="12" spans="1:4" ht="279" x14ac:dyDescent="0.35">
      <c r="A12" s="7">
        <v>6</v>
      </c>
      <c r="B12" s="23" t="s">
        <v>23</v>
      </c>
      <c r="C12" s="8">
        <v>68442.58</v>
      </c>
      <c r="D12" s="28">
        <f>52247.57+3747.59+499.56-2651.85+9606.58+632.58+6378.47+652.96+1631.22+1023.91+974.18+1133.52</f>
        <v>75876.290000000008</v>
      </c>
    </row>
    <row r="13" spans="1:4" ht="174.75" customHeight="1" x14ac:dyDescent="0.25">
      <c r="A13" s="7">
        <v>7</v>
      </c>
      <c r="B13" s="24" t="s">
        <v>24</v>
      </c>
      <c r="C13" s="8">
        <v>24519.99</v>
      </c>
      <c r="D13" s="28"/>
    </row>
    <row r="14" spans="1:4" ht="91.5" hidden="1" customHeight="1" x14ac:dyDescent="0.25">
      <c r="A14" s="7">
        <v>8</v>
      </c>
      <c r="B14" s="6" t="s">
        <v>5</v>
      </c>
      <c r="C14" s="8"/>
      <c r="D14" s="10"/>
    </row>
    <row r="15" spans="1:4" ht="36" customHeight="1" x14ac:dyDescent="0.25">
      <c r="A15" s="7">
        <v>9</v>
      </c>
      <c r="B15" s="6" t="s">
        <v>6</v>
      </c>
      <c r="C15" s="8">
        <v>49851.5</v>
      </c>
      <c r="D15" s="28">
        <f>4652.32+6778.28+2540.36+5231.24+5393.7+5693.18+5021.13+2474.6+4626.91+4901.26+4751.79+13432.55</f>
        <v>65497.320000000007</v>
      </c>
    </row>
    <row r="16" spans="1:4" ht="55.5" hidden="1" customHeight="1" x14ac:dyDescent="0.35">
      <c r="A16" s="7">
        <v>10</v>
      </c>
      <c r="B16" s="11" t="s">
        <v>7</v>
      </c>
      <c r="C16" s="8"/>
      <c r="D16" s="28"/>
    </row>
    <row r="17" spans="1:6" ht="69.75" customHeight="1" x14ac:dyDescent="0.35">
      <c r="A17" s="7">
        <v>11</v>
      </c>
      <c r="B17" s="11" t="s">
        <v>8</v>
      </c>
      <c r="C17" s="8">
        <v>6019.83</v>
      </c>
      <c r="D17" s="28"/>
    </row>
    <row r="18" spans="1:6" ht="23.25" x14ac:dyDescent="0.35">
      <c r="A18" s="7">
        <v>12</v>
      </c>
      <c r="B18" s="9" t="s">
        <v>9</v>
      </c>
      <c r="C18" s="10">
        <v>790.42</v>
      </c>
      <c r="D18" s="7">
        <f>118.37+119.85+118.51+117.04</f>
        <v>473.77000000000004</v>
      </c>
    </row>
    <row r="19" spans="1:6" ht="23.25" hidden="1" x14ac:dyDescent="0.35">
      <c r="A19" s="7">
        <v>13</v>
      </c>
      <c r="B19" s="9" t="s">
        <v>10</v>
      </c>
      <c r="C19" s="10"/>
      <c r="D19" s="10"/>
    </row>
    <row r="20" spans="1:6" ht="99" customHeight="1" x14ac:dyDescent="0.35">
      <c r="A20" s="7">
        <v>14</v>
      </c>
      <c r="B20" s="11" t="s">
        <v>11</v>
      </c>
      <c r="C20" s="8">
        <v>2511.69</v>
      </c>
      <c r="D20" s="7">
        <f>148.56+153.24+217.09+263.34+347.33+294.1+243.71+228.18+401.24+167.96+175.33+165.5</f>
        <v>2805.58</v>
      </c>
    </row>
    <row r="21" spans="1:6" ht="77.25" customHeight="1" x14ac:dyDescent="0.3">
      <c r="A21" s="7"/>
      <c r="B21" s="15" t="s">
        <v>25</v>
      </c>
      <c r="C21" s="16">
        <f>SUM(C7:C20)</f>
        <v>216168.90999999997</v>
      </c>
      <c r="D21" s="16">
        <f t="shared" ref="D21" si="0">SUM(D7:D20)</f>
        <v>207400.39</v>
      </c>
    </row>
    <row r="22" spans="1:6" ht="22.5" x14ac:dyDescent="0.3">
      <c r="A22" s="12">
        <v>15</v>
      </c>
      <c r="B22" s="13" t="s">
        <v>22</v>
      </c>
      <c r="C22" s="14">
        <f>C21*10%</f>
        <v>21616.891</v>
      </c>
      <c r="D22" s="14">
        <f t="shared" ref="D22" si="1">D21*10%</f>
        <v>20740.039000000004</v>
      </c>
    </row>
    <row r="23" spans="1:6" ht="22.5" x14ac:dyDescent="0.3">
      <c r="A23" s="12">
        <v>16</v>
      </c>
      <c r="B23" s="13" t="s">
        <v>12</v>
      </c>
      <c r="C23" s="12">
        <f>ROUND((C21+C22)*20%,2)</f>
        <v>47557.16</v>
      </c>
      <c r="D23" s="12">
        <f t="shared" ref="D23" si="2">ROUND((D21+D22)*20%,2)</f>
        <v>45628.09</v>
      </c>
      <c r="F23" s="22"/>
    </row>
    <row r="24" spans="1:6" ht="77.25" customHeight="1" x14ac:dyDescent="0.3">
      <c r="A24" s="12">
        <v>17</v>
      </c>
      <c r="B24" s="15" t="s">
        <v>25</v>
      </c>
      <c r="C24" s="16">
        <f>C21+C22+C23</f>
        <v>285342.96100000001</v>
      </c>
      <c r="D24" s="16">
        <f>D21+D22+D23</f>
        <v>273768.51899999997</v>
      </c>
    </row>
    <row r="25" spans="1:6" ht="23.25" hidden="1" x14ac:dyDescent="0.35">
      <c r="A25" s="30"/>
      <c r="B25" s="30"/>
      <c r="C25" s="30"/>
      <c r="D25" s="17"/>
    </row>
    <row r="26" spans="1:6" ht="23.25" x14ac:dyDescent="0.35">
      <c r="A26" s="25" t="s">
        <v>19</v>
      </c>
      <c r="B26" s="25"/>
      <c r="C26" s="25"/>
      <c r="D26" s="17"/>
    </row>
    <row r="27" spans="1:6" ht="23.25" x14ac:dyDescent="0.35">
      <c r="A27" s="25"/>
      <c r="B27" s="25"/>
      <c r="C27" s="25"/>
      <c r="D27" s="17"/>
    </row>
    <row r="28" spans="1:6" ht="19.5" customHeight="1" x14ac:dyDescent="0.25">
      <c r="A28" s="2"/>
      <c r="B28" s="2"/>
      <c r="C28" s="2"/>
    </row>
    <row r="29" spans="1:6" ht="15.75" hidden="1" x14ac:dyDescent="0.25">
      <c r="A29" s="2"/>
      <c r="B29" s="1"/>
      <c r="C29" s="1"/>
    </row>
    <row r="30" spans="1:6" ht="15.75" hidden="1" x14ac:dyDescent="0.25">
      <c r="A30" s="2"/>
      <c r="B30" s="1"/>
      <c r="C30" s="1"/>
    </row>
  </sheetData>
  <mergeCells count="8">
    <mergeCell ref="A26:C26"/>
    <mergeCell ref="A27:C27"/>
    <mergeCell ref="B1:C1"/>
    <mergeCell ref="B2:C2"/>
    <mergeCell ref="D12:D13"/>
    <mergeCell ref="D15:D17"/>
    <mergeCell ref="A4:C4"/>
    <mergeCell ref="A25:C25"/>
  </mergeCells>
  <pageMargins left="0.51181102362204722" right="0.51181102362204722" top="0.55118110236220474" bottom="0.55118110236220474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2022-09-20T13:33:34Z</cp:lastPrinted>
  <dcterms:created xsi:type="dcterms:W3CDTF">2020-04-09T12:14:42Z</dcterms:created>
  <dcterms:modified xsi:type="dcterms:W3CDTF">2022-09-20T13:33:40Z</dcterms:modified>
</cp:coreProperties>
</file>