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2\УПРАВЛІННЯ\ЗВІТ\до 30.04\"/>
    </mc:Choice>
  </mc:AlternateContent>
  <xr:revisionPtr revIDLastSave="0" documentId="13_ncr:1_{93CB588B-2076-4896-AE1F-82D9479C2A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  <sheet name="Лист3" sheetId="3" r:id="rId2"/>
  </sheets>
  <definedNames>
    <definedName name="_xlnm.Print_Area" localSheetId="0">Лист2!$A$1:$E$26</definedName>
  </definedNames>
  <calcPr calcId="181029"/>
</workbook>
</file>

<file path=xl/calcChain.xml><?xml version="1.0" encoding="utf-8"?>
<calcChain xmlns="http://schemas.openxmlformats.org/spreadsheetml/2006/main">
  <c r="C24" i="2" l="1"/>
  <c r="D24" i="2"/>
  <c r="E24" i="2"/>
  <c r="D23" i="2"/>
  <c r="E23" i="2"/>
  <c r="D22" i="2"/>
  <c r="E22" i="2"/>
  <c r="D21" i="2"/>
  <c r="E21" i="2"/>
  <c r="C23" i="2"/>
  <c r="C22" i="2"/>
  <c r="C21" i="2"/>
  <c r="E18" i="2" l="1"/>
  <c r="E20" i="2"/>
  <c r="E12" i="2"/>
  <c r="E7" i="2"/>
  <c r="E15" i="2"/>
  <c r="E10" i="2"/>
</calcChain>
</file>

<file path=xl/sharedStrings.xml><?xml version="1.0" encoding="utf-8"?>
<sst xmlns="http://schemas.openxmlformats.org/spreadsheetml/2006/main" count="28" uniqueCount="27">
  <si>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</si>
  <si>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</si>
  <si>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</si>
  <si>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</si>
  <si>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</si>
  <si>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</si>
  <si>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</si>
  <si>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</si>
  <si>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</si>
  <si>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</si>
  <si>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</si>
  <si>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</si>
  <si>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</si>
  <si>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</si>
  <si>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</si>
  <si>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</si>
  <si>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м. Канів вул. Героїв Дніпра буд 17</t>
  </si>
  <si>
    <t>Запланована сума витрат на 12 місяців, гривень</t>
  </si>
  <si>
    <t>Адміністрація КП "ЖЕК"</t>
  </si>
  <si>
    <t>ЗВІТ ПРО ВИКОНАННЯ КОШТОРИСУ
витрат на утримання багатоквартирного будинку та 
прибудинкової території за 12 місяців (липень 2021 р- червень 2022 р)</t>
  </si>
  <si>
    <t>Фактична сума витрат за 12 місяців, гривень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</si>
  <si>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-</t>
    </r>
    <r>
      <rPr>
        <i/>
        <sz val="18"/>
        <color theme="1"/>
        <rFont val="Times New Roman"/>
        <family val="1"/>
        <charset val="204"/>
      </rPr>
      <t xml:space="preserve"> ремонт решітки для чищення взуття (зварювальні роботи), 2 рази - 1  шт;
- виготовлення петлі та установка на двері РУ  
- частковий ремонт покрівлі (4під.)                                                                           
- ремонт покрівлі козирків входу в будинок (влаштування цементної стяжки, встановлення відливів із оцинкованого заліза, влаштування покриття із  рулонних матеріалів в два шари), 2,3,4під - 21 м2;
- ремонт покрівлі над кв.48 ( покриття поверхні бітумною мастикою)  - 26 м2
</t>
    </r>
  </si>
  <si>
    <r>
      <t xml:space="preserve">Поточний ремонт внутрішньобудинкових систем:водопостачання, водовідведення, теплопостачання, зливової каналізації:
</t>
    </r>
    <r>
      <rPr>
        <i/>
        <sz val="18"/>
        <color theme="1"/>
        <rFont val="Times New Roman"/>
        <family val="1"/>
        <charset val="204"/>
      </rPr>
      <t xml:space="preserve">- заміна труби  холодного водопостачання діам. 40мм в підвалі (4 під.) - 6 мп;
- заміна труби холодного водопостачання діам.25мм  в підвалі (4 під.) - 3 мп;
- заміна вентилів діам. 25мм ( хол.водопостачання) в підвалі 4 під. - 2 шт;
- заміна вентилів діам. 20мм - 1шт;
- заміна труби теплопостачання d 20мм  в підвалі будинку - 3 мп;
- заміна різьб діам.20мм  в підвалі будинку -  2 шт
</t>
    </r>
  </si>
  <si>
    <t>Прибирання снігу, посипання частини прибудинкової території, призначеної для проходу та проїзду, протиожеледними сумішами</t>
  </si>
  <si>
    <t xml:space="preserve">                   КОМУНАЛЬНЕ ПІДПРИЄМСТВО</t>
  </si>
  <si>
    <t xml:space="preserve">                   "ЖИТЛОВО- ЕКСПЛУАТАЦІЙНА КОНТОРА"</t>
  </si>
  <si>
    <t>ВСЬОГО ВИТРАТ НА УТРИМАННЯ БУДИНКУ ТА ПРИБУДИНКОВОЇ ТЕРИТОРІЇ ТА ПОТОЧНИЙ РЕМОНТ СПІЛЬНОГО МАЙНА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</si>
</sst>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2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8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0" xfId="0"/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tabSelected="1" view="pageBreakPreview" topLeftCell="A13" zoomScale="66" zoomScaleNormal="59" zoomScaleSheetLayoutView="66" zoomScalePageLayoutView="55" workbookViewId="0">
      <selection activeCell="A25" sqref="A25:D25"/>
    </sheetView>
  </sheetViews>
  <sheetFormatPr defaultRowHeight="15" x14ac:dyDescent="0.25"/>
  <cols>
    <col min="1" max="1" width="6.42578125" customWidth="1"/>
    <col min="2" max="2" width="102.7109375" customWidth="1"/>
    <col min="3" max="3" width="25.85546875" customWidth="1"/>
    <col min="4" max="4" width="0.28515625" customWidth="1"/>
    <col min="5" max="5" width="22.85546875" customWidth="1"/>
    <col min="9" max="9" width="13.42578125" customWidth="1"/>
    <col min="13" max="13" width="11.140625" bestFit="1" customWidth="1"/>
    <col min="15" max="15" width="17.42578125" customWidth="1"/>
    <col min="16" max="16" width="12.42578125" customWidth="1"/>
  </cols>
  <sheetData>
    <row r="1" spans="1:5" ht="21" x14ac:dyDescent="0.35">
      <c r="A1" s="3"/>
      <c r="B1" s="26" t="s">
        <v>24</v>
      </c>
      <c r="C1" s="27"/>
      <c r="D1" s="2"/>
    </row>
    <row r="2" spans="1:5" ht="21" x14ac:dyDescent="0.35">
      <c r="A2" s="3"/>
      <c r="B2" s="26" t="s">
        <v>25</v>
      </c>
      <c r="C2" s="27"/>
      <c r="D2" s="2"/>
    </row>
    <row r="3" spans="1:5" ht="18.75" x14ac:dyDescent="0.3">
      <c r="A3" s="3"/>
      <c r="B3" s="5"/>
      <c r="C3" s="6"/>
      <c r="D3" s="2"/>
    </row>
    <row r="4" spans="1:5" ht="69" customHeight="1" x14ac:dyDescent="0.25">
      <c r="A4" s="30" t="s">
        <v>19</v>
      </c>
      <c r="B4" s="30"/>
      <c r="C4" s="30"/>
      <c r="D4" s="30"/>
      <c r="E4" s="31"/>
    </row>
    <row r="5" spans="1:5" ht="20.25" x14ac:dyDescent="0.3">
      <c r="A5" s="20"/>
      <c r="B5" s="21" t="s">
        <v>16</v>
      </c>
      <c r="C5" s="4"/>
      <c r="D5" s="1"/>
    </row>
    <row r="6" spans="1:5" ht="119.25" customHeight="1" x14ac:dyDescent="0.25">
      <c r="A6" s="23" t="s">
        <v>0</v>
      </c>
      <c r="B6" s="24" t="s">
        <v>1</v>
      </c>
      <c r="C6" s="23" t="s">
        <v>17</v>
      </c>
      <c r="D6" s="23" t="s">
        <v>2</v>
      </c>
      <c r="E6" s="23" t="s">
        <v>20</v>
      </c>
    </row>
    <row r="7" spans="1:5" ht="81" customHeight="1" x14ac:dyDescent="0.25">
      <c r="A7" s="8">
        <v>1</v>
      </c>
      <c r="B7" s="7" t="s">
        <v>14</v>
      </c>
      <c r="C7" s="9">
        <v>56354.77</v>
      </c>
      <c r="D7" s="10"/>
      <c r="E7" s="8">
        <f>4109.53+777.62+3920.14+277.22+4376.58+1968.77+5250.31+394.79+4049.23+320.96+3895.03+527.99+3822.89+246.7+4437.5+811.46+4235.17+74.48+3160.47+232.64+3532.7+145.42+3364.35+560.79</f>
        <v>54492.739999999991</v>
      </c>
    </row>
    <row r="8" spans="1:5" ht="28.5" hidden="1" customHeight="1" x14ac:dyDescent="0.35">
      <c r="A8" s="8">
        <v>2</v>
      </c>
      <c r="B8" s="11" t="s">
        <v>3</v>
      </c>
      <c r="C8" s="12">
        <v>0</v>
      </c>
      <c r="D8" s="10"/>
      <c r="E8" s="12"/>
    </row>
    <row r="9" spans="1:5" ht="26.25" hidden="1" customHeight="1" x14ac:dyDescent="0.35">
      <c r="A9" s="8">
        <v>3</v>
      </c>
      <c r="B9" s="13" t="s">
        <v>4</v>
      </c>
      <c r="C9" s="9">
        <v>0</v>
      </c>
      <c r="D9" s="10"/>
      <c r="E9" s="12"/>
    </row>
    <row r="10" spans="1:5" ht="33" customHeight="1" x14ac:dyDescent="0.35">
      <c r="A10" s="8">
        <v>4</v>
      </c>
      <c r="B10" s="13" t="s">
        <v>15</v>
      </c>
      <c r="C10" s="9">
        <v>3040.24</v>
      </c>
      <c r="D10" s="10"/>
      <c r="E10" s="8">
        <f>242.56+4179.89+267.49+9.75</f>
        <v>4699.6900000000005</v>
      </c>
    </row>
    <row r="11" spans="1:5" ht="112.5" hidden="1" customHeight="1" x14ac:dyDescent="0.35">
      <c r="A11" s="8">
        <v>5</v>
      </c>
      <c r="B11" s="13" t="s">
        <v>5</v>
      </c>
      <c r="C11" s="9">
        <v>0</v>
      </c>
      <c r="D11" s="10"/>
      <c r="E11" s="12"/>
    </row>
    <row r="12" spans="1:5" ht="324.75" customHeight="1" x14ac:dyDescent="0.25">
      <c r="A12" s="8">
        <v>6</v>
      </c>
      <c r="B12" s="22" t="s">
        <v>21</v>
      </c>
      <c r="C12" s="9">
        <v>31753.200000000001</v>
      </c>
      <c r="D12" s="10"/>
      <c r="E12" s="28">
        <f>18008.78+3630.19+3990.19+2191.85+1861.29+1081.85+7841.53+881.65+557.11+481.94+437.73+1649</f>
        <v>42613.11</v>
      </c>
    </row>
    <row r="13" spans="1:5" ht="255" customHeight="1" x14ac:dyDescent="0.25">
      <c r="A13" s="8">
        <v>7</v>
      </c>
      <c r="B13" s="22" t="s">
        <v>22</v>
      </c>
      <c r="C13" s="9">
        <v>54905.57</v>
      </c>
      <c r="D13" s="10"/>
      <c r="E13" s="28"/>
    </row>
    <row r="14" spans="1:5" ht="91.5" hidden="1" customHeight="1" x14ac:dyDescent="0.25">
      <c r="A14" s="8">
        <v>8</v>
      </c>
      <c r="B14" s="7" t="s">
        <v>6</v>
      </c>
      <c r="C14" s="9">
        <v>0</v>
      </c>
      <c r="D14" s="10"/>
      <c r="E14" s="12"/>
    </row>
    <row r="15" spans="1:5" ht="36" customHeight="1" x14ac:dyDescent="0.25">
      <c r="A15" s="8">
        <v>9</v>
      </c>
      <c r="B15" s="7" t="s">
        <v>7</v>
      </c>
      <c r="C15" s="9">
        <v>41463.870000000003</v>
      </c>
      <c r="D15" s="10"/>
      <c r="E15" s="28">
        <f>9366.86+4607+4826.24+4168.27+4545.39+4989.13+5009.4+4297.55+4572.47+7258.68+4235.92+3980.16</f>
        <v>61857.070000000007</v>
      </c>
    </row>
    <row r="16" spans="1:5" ht="55.5" hidden="1" customHeight="1" x14ac:dyDescent="0.35">
      <c r="A16" s="8">
        <v>10</v>
      </c>
      <c r="B16" s="13" t="s">
        <v>8</v>
      </c>
      <c r="C16" s="9">
        <v>0</v>
      </c>
      <c r="D16" s="10"/>
      <c r="E16" s="28"/>
    </row>
    <row r="17" spans="1:5" ht="57" customHeight="1" x14ac:dyDescent="0.35">
      <c r="A17" s="8">
        <v>11</v>
      </c>
      <c r="B17" s="13" t="s">
        <v>23</v>
      </c>
      <c r="C17" s="9">
        <v>3778.81</v>
      </c>
      <c r="D17" s="10"/>
      <c r="E17" s="28"/>
    </row>
    <row r="18" spans="1:5" ht="23.25" x14ac:dyDescent="0.35">
      <c r="A18" s="8">
        <v>12</v>
      </c>
      <c r="B18" s="11" t="s">
        <v>9</v>
      </c>
      <c r="C18" s="12">
        <v>773.77</v>
      </c>
      <c r="D18" s="10"/>
      <c r="E18" s="8">
        <f>121.87+118.51+123.57+118.37+119.23</f>
        <v>601.54999999999995</v>
      </c>
    </row>
    <row r="19" spans="1:5" ht="23.25" hidden="1" x14ac:dyDescent="0.35">
      <c r="A19" s="8">
        <v>13</v>
      </c>
      <c r="B19" s="11" t="s">
        <v>10</v>
      </c>
      <c r="C19" s="12">
        <v>0</v>
      </c>
      <c r="D19" s="10"/>
      <c r="E19" s="12"/>
    </row>
    <row r="20" spans="1:5" ht="81" customHeight="1" x14ac:dyDescent="0.35">
      <c r="A20" s="8">
        <v>14</v>
      </c>
      <c r="B20" s="13" t="s">
        <v>11</v>
      </c>
      <c r="C20" s="9">
        <v>1914.64</v>
      </c>
      <c r="D20" s="10"/>
      <c r="E20" s="8">
        <f>92.13+68.82+66.16+91.04+183.9+196.27+237.01+208.06+177.16+188.92+179.32+185.28</f>
        <v>1874.07</v>
      </c>
    </row>
    <row r="21" spans="1:5" ht="81" customHeight="1" x14ac:dyDescent="0.3">
      <c r="A21" s="8"/>
      <c r="B21" s="17" t="s">
        <v>26</v>
      </c>
      <c r="C21" s="18">
        <f>SUM(C7:C20)</f>
        <v>193984.87</v>
      </c>
      <c r="D21" s="18">
        <f t="shared" ref="D21:E21" si="0">SUM(D7:D20)</f>
        <v>0</v>
      </c>
      <c r="E21" s="18">
        <f t="shared" si="0"/>
        <v>166138.22999999998</v>
      </c>
    </row>
    <row r="22" spans="1:5" ht="22.5" x14ac:dyDescent="0.3">
      <c r="A22" s="14">
        <v>15</v>
      </c>
      <c r="B22" s="15" t="s">
        <v>12</v>
      </c>
      <c r="C22" s="16">
        <f>C21*10%</f>
        <v>19398.487000000001</v>
      </c>
      <c r="D22" s="16">
        <f t="shared" ref="D22:E22" si="1">D21*10%</f>
        <v>0</v>
      </c>
      <c r="E22" s="16">
        <f t="shared" si="1"/>
        <v>16613.823</v>
      </c>
    </row>
    <row r="23" spans="1:5" ht="22.5" x14ac:dyDescent="0.3">
      <c r="A23" s="14">
        <v>16</v>
      </c>
      <c r="B23" s="15" t="s">
        <v>13</v>
      </c>
      <c r="C23" s="14">
        <f>ROUND((C21+C22)*20%,2)</f>
        <v>42676.67</v>
      </c>
      <c r="D23" s="14">
        <f t="shared" ref="D23:E23" si="2">ROUND((D21+D22)*20%,2)</f>
        <v>0</v>
      </c>
      <c r="E23" s="14">
        <f t="shared" si="2"/>
        <v>36550.410000000003</v>
      </c>
    </row>
    <row r="24" spans="1:5" ht="80.25" customHeight="1" x14ac:dyDescent="0.3">
      <c r="A24" s="14">
        <v>17</v>
      </c>
      <c r="B24" s="17" t="s">
        <v>26</v>
      </c>
      <c r="C24" s="18">
        <f>C21+C22+C23-0.01</f>
        <v>256060.01699999999</v>
      </c>
      <c r="D24" s="18">
        <f t="shared" ref="D24:E24" si="3">D21+D22+D23</f>
        <v>0</v>
      </c>
      <c r="E24" s="18">
        <f t="shared" si="3"/>
        <v>219302.46299999999</v>
      </c>
    </row>
    <row r="25" spans="1:5" ht="27" customHeight="1" x14ac:dyDescent="0.35">
      <c r="A25" s="29"/>
      <c r="B25" s="29"/>
      <c r="C25" s="29"/>
      <c r="D25" s="29"/>
      <c r="E25" s="19"/>
    </row>
    <row r="26" spans="1:5" ht="23.25" x14ac:dyDescent="0.35">
      <c r="A26" s="25" t="s">
        <v>18</v>
      </c>
      <c r="B26" s="25"/>
      <c r="C26" s="25"/>
      <c r="D26" s="25"/>
      <c r="E26" s="19"/>
    </row>
    <row r="27" spans="1:5" ht="23.25" x14ac:dyDescent="0.35">
      <c r="A27" s="25"/>
      <c r="B27" s="25"/>
      <c r="C27" s="25"/>
      <c r="D27" s="25"/>
      <c r="E27" s="19"/>
    </row>
    <row r="28" spans="1:5" ht="19.5" customHeight="1" x14ac:dyDescent="0.25">
      <c r="A28" s="3"/>
      <c r="B28" s="3"/>
      <c r="C28" s="3"/>
      <c r="D28" s="3"/>
    </row>
    <row r="29" spans="1:5" ht="15.75" hidden="1" x14ac:dyDescent="0.25">
      <c r="A29" s="3"/>
      <c r="B29" s="1"/>
      <c r="C29" s="1"/>
      <c r="D29" s="1"/>
    </row>
    <row r="30" spans="1:5" ht="15.75" hidden="1" x14ac:dyDescent="0.25">
      <c r="A30" s="3"/>
      <c r="B30" s="1"/>
      <c r="C30" s="1"/>
      <c r="D30" s="1"/>
    </row>
  </sheetData>
  <mergeCells count="8">
    <mergeCell ref="A26:D26"/>
    <mergeCell ref="A27:D27"/>
    <mergeCell ref="B1:C1"/>
    <mergeCell ref="B2:C2"/>
    <mergeCell ref="E12:E13"/>
    <mergeCell ref="E15:E17"/>
    <mergeCell ref="A25:D25"/>
    <mergeCell ref="A4:E4"/>
  </mergeCells>
  <pageMargins left="0.9055118110236221" right="0.70866141732283472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2022-08-23T10:36:17Z</cp:lastPrinted>
  <dcterms:created xsi:type="dcterms:W3CDTF">2020-04-09T12:14:42Z</dcterms:created>
  <dcterms:modified xsi:type="dcterms:W3CDTF">2022-09-21T05:17:03Z</dcterms:modified>
</cp:coreProperties>
</file>