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2C833ECD-45CD-4474-9462-B4046AFF87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D23" i="2" l="1"/>
  <c r="E23" i="2"/>
  <c r="D22" i="2"/>
  <c r="E22" i="2"/>
  <c r="C24" i="2"/>
  <c r="C23" i="2"/>
  <c r="C22" i="2"/>
  <c r="D21" i="2"/>
  <c r="E21" i="2"/>
  <c r="C21" i="2"/>
  <c r="E20" i="2"/>
  <c r="E12" i="2"/>
  <c r="E10" i="2"/>
  <c r="E7" i="2"/>
  <c r="E15" i="2"/>
  <c r="E18" i="2"/>
  <c r="D24" i="2"/>
  <c r="E24" i="2" l="1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<sst xmlns="http://schemas.openxmlformats.org/spreadsheetml/2006/main" count="28" uniqueCount="27">
  <si>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</si>
  <si>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</si>
  <si>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</si>
  <si>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</si>
  <si>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</si>
  <si>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</si>
  <si>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</si>
  <si>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</si>
  <si>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</si>
  <si>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</si>
  <si>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</si>
  <si>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</si>
  <si>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</si>
  <si>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</si>
  <si>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</si>
  <si>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</si>
  <si>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</si>
  <si>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Шевченка буд 17</t>
  </si>
  <si>
    <t>Запланована сума витрат на 12 місяців,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</si>
  <si>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</si>
  <si>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 місяців (липень 2021 р- червень 2022 р)</t>
  </si>
  <si>
    <t>Фактична сума витрат за 12 місяців, гривень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</si>
  <si>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20"/>
        <color theme="1"/>
        <rFont val="Times New Roman"/>
        <family val="1"/>
        <charset val="204"/>
      </rPr>
      <t>- очищення прилеглої до будинку території від порослі</t>
    </r>
  </si>
  <si>
    <r>
      <t>Поточний ремонт внутрішньобудинкових систем:водопостачання, водовідведення, теплопостачання, зливової каналізації. 
- з</t>
    </r>
    <r>
      <rPr>
        <i/>
        <sz val="20"/>
        <color theme="1"/>
        <rFont val="Times New Roman"/>
        <family val="1"/>
        <charset val="204"/>
      </rPr>
      <t>аміна труби холодного водопостачання через перекриття по кв. 35; 
- ремонт опалення в підвалі будинку</t>
    </r>
  </si>
  <si>
    <t>Прибирання снігу, посипання частини прибудинкової території, призначеної для проходу та проїзду, протиожеледними сумішами</t>
  </si>
  <si>
    <t>Винагорода управителю ( рентабельність )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</si>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</sst>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3" zoomScale="60" zoomScaleNormal="59" zoomScalePageLayoutView="55" workbookViewId="0">
      <selection activeCell="C23" sqref="C23:E23"/>
    </sheetView>
  </sheetViews>
  <sheetFormatPr defaultRowHeight="15" x14ac:dyDescent="0.25"/>
  <cols>
    <col min="1" max="1" width="10.140625" customWidth="1"/>
    <col min="2" max="2" width="100.42578125" customWidth="1"/>
    <col min="3" max="3" width="21.5703125" customWidth="1"/>
    <col min="4" max="4" width="0.28515625" customWidth="1"/>
    <col min="5" max="5" width="20.7109375" customWidth="1"/>
    <col min="10" max="10" width="12.42578125" customWidth="1"/>
    <col min="14" max="14" width="14.85546875" customWidth="1"/>
    <col min="15" max="15" width="17.42578125" customWidth="1"/>
    <col min="16" max="16" width="12.42578125" customWidth="1"/>
  </cols>
  <sheetData>
    <row r="1" spans="1:5" ht="23.25" x14ac:dyDescent="0.35">
      <c r="A1" s="6"/>
      <c r="B1" s="29" t="s">
        <v>14</v>
      </c>
      <c r="C1" s="30"/>
      <c r="D1" s="7"/>
      <c r="E1" s="3"/>
    </row>
    <row r="2" spans="1:5" ht="23.25" x14ac:dyDescent="0.35">
      <c r="A2" s="6"/>
      <c r="B2" s="29" t="s">
        <v>13</v>
      </c>
      <c r="C2" s="30"/>
      <c r="D2" s="7"/>
      <c r="E2" s="3"/>
    </row>
    <row r="3" spans="1:5" ht="23.25" x14ac:dyDescent="0.35">
      <c r="A3" s="6"/>
      <c r="B3" s="8"/>
      <c r="C3" s="9"/>
      <c r="D3" s="7"/>
      <c r="E3" s="3"/>
    </row>
    <row r="4" spans="1:5" ht="69" customHeight="1" x14ac:dyDescent="0.35">
      <c r="A4" s="32" t="s">
        <v>20</v>
      </c>
      <c r="B4" s="32"/>
      <c r="C4" s="32"/>
      <c r="D4" s="32"/>
      <c r="E4" s="3"/>
    </row>
    <row r="5" spans="1:5" ht="23.25" x14ac:dyDescent="0.35">
      <c r="A5" s="10"/>
      <c r="B5" s="11" t="s">
        <v>17</v>
      </c>
      <c r="C5" s="11"/>
      <c r="D5" s="12"/>
      <c r="E5" s="3"/>
    </row>
    <row r="6" spans="1:5" ht="123.75" customHeight="1" x14ac:dyDescent="0.25">
      <c r="A6" s="4" t="s">
        <v>0</v>
      </c>
      <c r="B6" s="5" t="s">
        <v>1</v>
      </c>
      <c r="C6" s="4" t="s">
        <v>18</v>
      </c>
      <c r="D6" s="4" t="s">
        <v>2</v>
      </c>
      <c r="E6" s="4" t="s">
        <v>21</v>
      </c>
    </row>
    <row r="7" spans="1:5" ht="81" customHeight="1" x14ac:dyDescent="0.25">
      <c r="A7" s="13">
        <v>1</v>
      </c>
      <c r="B7" s="14" t="s">
        <v>15</v>
      </c>
      <c r="C7" s="15">
        <v>63149.02712228243</v>
      </c>
      <c r="D7" s="16"/>
      <c r="E7" s="13">
        <f>3384.26+137.08+3423.51+674.3+3179.18+261.69+4461.98+101.17+4805.47+1501.23+3845.51+243.25+4926.9+490.58+4073.19+383.26+5427.32+361.84+4400.52+2666.81+3943.35+270.55+4133.87+219.73</f>
        <v>57316.55000000001</v>
      </c>
    </row>
    <row r="8" spans="1:5" ht="28.5" hidden="1" customHeight="1" x14ac:dyDescent="0.4">
      <c r="A8" s="13">
        <v>2</v>
      </c>
      <c r="B8" s="17" t="s">
        <v>3</v>
      </c>
      <c r="C8" s="18">
        <v>0</v>
      </c>
      <c r="D8" s="16"/>
      <c r="E8" s="18"/>
    </row>
    <row r="9" spans="1:5" ht="26.25" hidden="1" customHeight="1" x14ac:dyDescent="0.4">
      <c r="A9" s="13">
        <v>3</v>
      </c>
      <c r="B9" s="19" t="s">
        <v>4</v>
      </c>
      <c r="C9" s="15">
        <v>0</v>
      </c>
      <c r="D9" s="16"/>
      <c r="E9" s="18"/>
    </row>
    <row r="10" spans="1:5" ht="45.75" customHeight="1" x14ac:dyDescent="0.4">
      <c r="A10" s="13">
        <v>4</v>
      </c>
      <c r="B10" s="19" t="s">
        <v>16</v>
      </c>
      <c r="C10" s="15">
        <v>3617.8542335619536</v>
      </c>
      <c r="D10" s="16"/>
      <c r="E10" s="13">
        <f>9.5+2547.47+167.45</f>
        <v>2724.4199999999996</v>
      </c>
    </row>
    <row r="11" spans="1:5" ht="18.75" hidden="1" customHeight="1" x14ac:dyDescent="0.4">
      <c r="A11" s="13">
        <v>5</v>
      </c>
      <c r="B11" s="19" t="s">
        <v>5</v>
      </c>
      <c r="C11" s="15">
        <v>0</v>
      </c>
      <c r="D11" s="16"/>
      <c r="E11" s="18"/>
    </row>
    <row r="12" spans="1:5" ht="203.25" customHeight="1" x14ac:dyDescent="0.4">
      <c r="A12" s="13">
        <v>6</v>
      </c>
      <c r="B12" s="19" t="s">
        <v>22</v>
      </c>
      <c r="C12" s="15">
        <v>51471.217215658107</v>
      </c>
      <c r="D12" s="16"/>
      <c r="E12" s="31">
        <f>517.12+440.33+2793.68+560.41+866.8+5861.52+445.52+530.09+1897.53+8155.3+945.39+1100.01</f>
        <v>24113.7</v>
      </c>
    </row>
    <row r="13" spans="1:5" ht="177.75" customHeight="1" x14ac:dyDescent="0.25">
      <c r="A13" s="13">
        <v>7</v>
      </c>
      <c r="B13" s="20" t="s">
        <v>23</v>
      </c>
      <c r="C13" s="15">
        <v>14937.747340406184</v>
      </c>
      <c r="D13" s="16"/>
      <c r="E13" s="31"/>
    </row>
    <row r="14" spans="1:5" ht="78.75" hidden="1" x14ac:dyDescent="0.25">
      <c r="A14" s="13">
        <v>8</v>
      </c>
      <c r="B14" s="14" t="s">
        <v>6</v>
      </c>
      <c r="C14" s="15">
        <v>0</v>
      </c>
      <c r="D14" s="16"/>
      <c r="E14" s="18"/>
    </row>
    <row r="15" spans="1:5" ht="36" customHeight="1" x14ac:dyDescent="0.25">
      <c r="A15" s="13">
        <v>9</v>
      </c>
      <c r="B15" s="14" t="s">
        <v>7</v>
      </c>
      <c r="C15" s="15">
        <v>51005.34942554088</v>
      </c>
      <c r="D15" s="16"/>
      <c r="E15" s="31">
        <f>4869.57+5955.61+5412.73+5269.69+5731.17+5569.88+5929.57+2963.96+6045.37+5386.82+5248.77+10570.06</f>
        <v>68953.2</v>
      </c>
    </row>
    <row r="16" spans="1:5" ht="55.5" hidden="1" customHeight="1" x14ac:dyDescent="0.4">
      <c r="A16" s="13">
        <v>10</v>
      </c>
      <c r="B16" s="19" t="s">
        <v>8</v>
      </c>
      <c r="C16" s="15">
        <v>0</v>
      </c>
      <c r="D16" s="16"/>
      <c r="E16" s="31"/>
    </row>
    <row r="17" spans="1:5" ht="90" customHeight="1" x14ac:dyDescent="0.4">
      <c r="A17" s="13">
        <v>11</v>
      </c>
      <c r="B17" s="19" t="s">
        <v>24</v>
      </c>
      <c r="C17" s="15">
        <v>8426.3420610023913</v>
      </c>
      <c r="D17" s="16"/>
      <c r="E17" s="31"/>
    </row>
    <row r="18" spans="1:5" ht="26.25" x14ac:dyDescent="0.4">
      <c r="A18" s="13">
        <v>12</v>
      </c>
      <c r="B18" s="17" t="s">
        <v>9</v>
      </c>
      <c r="C18" s="18">
        <v>1152.1550075162791</v>
      </c>
      <c r="D18" s="16"/>
      <c r="E18" s="13">
        <f>118.37+119.85+118.51+117.04</f>
        <v>473.77000000000004</v>
      </c>
    </row>
    <row r="19" spans="1:5" ht="26.25" hidden="1" x14ac:dyDescent="0.4">
      <c r="A19" s="13">
        <v>13</v>
      </c>
      <c r="B19" s="17" t="s">
        <v>10</v>
      </c>
      <c r="C19" s="18">
        <v>0</v>
      </c>
      <c r="D19" s="16"/>
      <c r="E19" s="18"/>
    </row>
    <row r="20" spans="1:5" ht="110.25" customHeight="1" x14ac:dyDescent="0.4">
      <c r="A20" s="13">
        <v>14</v>
      </c>
      <c r="B20" s="19" t="s">
        <v>11</v>
      </c>
      <c r="C20" s="15">
        <v>1290.4136084182323</v>
      </c>
      <c r="D20" s="16"/>
      <c r="E20" s="18">
        <f>93.48+94.55+82.86+78.2+119.13+155.7+137.39+122.6+128.13+32.23+34.41+64.83</f>
        <v>1143.51</v>
      </c>
    </row>
    <row r="21" spans="1:5" ht="110.25" customHeight="1" x14ac:dyDescent="0.35">
      <c r="A21" s="21"/>
      <c r="B21" s="24" t="s">
        <v>26</v>
      </c>
      <c r="C21" s="25">
        <f>SUM(C7:C20)</f>
        <v>195050.10601438643</v>
      </c>
      <c r="D21" s="25">
        <f t="shared" ref="D21:E21" si="0">SUM(D7:D20)</f>
        <v>0</v>
      </c>
      <c r="E21" s="25">
        <f t="shared" si="0"/>
        <v>154725.15</v>
      </c>
    </row>
    <row r="22" spans="1:5" ht="35.25" customHeight="1" x14ac:dyDescent="0.35">
      <c r="A22" s="21">
        <v>15</v>
      </c>
      <c r="B22" s="22" t="s">
        <v>25</v>
      </c>
      <c r="C22" s="23">
        <f>C21*10%</f>
        <v>19505.010601438644</v>
      </c>
      <c r="D22" s="23">
        <f t="shared" ref="D22:E22" si="1">D21*10%</f>
        <v>0</v>
      </c>
      <c r="E22" s="23">
        <f t="shared" si="1"/>
        <v>15472.514999999999</v>
      </c>
    </row>
    <row r="23" spans="1:5" ht="34.5" customHeight="1" x14ac:dyDescent="0.35">
      <c r="A23" s="21">
        <v>16</v>
      </c>
      <c r="B23" s="22" t="s">
        <v>12</v>
      </c>
      <c r="C23" s="21">
        <f>ROUND((C21+C22)*20%,2)</f>
        <v>42911.02</v>
      </c>
      <c r="D23" s="21">
        <f t="shared" ref="D23:E23" si="2">ROUND((D21+D22)*20%,2)</f>
        <v>0</v>
      </c>
      <c r="E23" s="21">
        <f t="shared" si="2"/>
        <v>34039.53</v>
      </c>
    </row>
    <row r="24" spans="1:5" ht="93.75" customHeight="1" x14ac:dyDescent="0.35">
      <c r="A24" s="21">
        <v>17</v>
      </c>
      <c r="B24" s="24" t="s">
        <v>26</v>
      </c>
      <c r="C24" s="25">
        <f>C21+C22+C23</f>
        <v>257466.13661582506</v>
      </c>
      <c r="D24" s="25">
        <f t="shared" ref="D24:E24" si="3">D21+D22+D23</f>
        <v>0</v>
      </c>
      <c r="E24" s="25">
        <f t="shared" si="3"/>
        <v>204237.19499999998</v>
      </c>
    </row>
    <row r="25" spans="1:5" ht="26.25" x14ac:dyDescent="0.4">
      <c r="A25" s="33"/>
      <c r="B25" s="33"/>
      <c r="C25" s="33"/>
      <c r="D25" s="33"/>
      <c r="E25" s="26"/>
    </row>
    <row r="26" spans="1:5" ht="26.25" x14ac:dyDescent="0.4">
      <c r="A26" s="27" t="s">
        <v>19</v>
      </c>
      <c r="B26" s="27"/>
      <c r="C26" s="27"/>
      <c r="D26" s="27"/>
      <c r="E26" s="26"/>
    </row>
    <row r="27" spans="1:5" ht="23.25" x14ac:dyDescent="0.35">
      <c r="A27" s="28"/>
      <c r="B27" s="28"/>
      <c r="C27" s="28"/>
      <c r="D27" s="28"/>
      <c r="E27" s="3"/>
    </row>
    <row r="28" spans="1:5" ht="19.5" customHeight="1" x14ac:dyDescent="0.25">
      <c r="A28" s="2"/>
      <c r="B28" s="2"/>
      <c r="C28" s="2"/>
      <c r="D28" s="2"/>
    </row>
    <row r="29" spans="1:5" ht="15.75" hidden="1" x14ac:dyDescent="0.25">
      <c r="A29" s="2"/>
      <c r="B29" s="1"/>
      <c r="C29" s="1"/>
      <c r="D29" s="1"/>
    </row>
    <row r="30" spans="1:5" ht="15.75" hidden="1" x14ac:dyDescent="0.25">
      <c r="A30" s="2"/>
      <c r="B30" s="1"/>
      <c r="C30" s="1"/>
      <c r="D30" s="1"/>
    </row>
  </sheetData>
  <mergeCells count="8">
    <mergeCell ref="A26:D26"/>
    <mergeCell ref="A27:D27"/>
    <mergeCell ref="B1:C1"/>
    <mergeCell ref="B2:C2"/>
    <mergeCell ref="E12:E13"/>
    <mergeCell ref="E15:E17"/>
    <mergeCell ref="A4:D4"/>
    <mergeCell ref="A25:D25"/>
  </mergeCells>
  <pageMargins left="1.1023622047244095" right="0.70866141732283472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2022-08-23T12:43:10Z</cp:lastPrinted>
  <dcterms:created xsi:type="dcterms:W3CDTF">2020-04-09T12:14:42Z</dcterms:created>
  <dcterms:modified xsi:type="dcterms:W3CDTF">2022-09-20T13:24:13Z</dcterms:modified>
</cp:coreProperties>
</file>