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4\"/>
    </mc:Choice>
  </mc:AlternateContent>
  <xr:revisionPtr revIDLastSave="0" documentId="13_ncr:1_{E21EA2F0-1AC0-4FD1-8E55-D967FDB9E6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24" i="2" l="1"/>
  <c r="E23" i="2"/>
  <c r="D24" i="2"/>
  <c r="D23" i="2"/>
  <c r="D22" i="2"/>
  <c r="E22" i="2"/>
  <c r="D21" i="2"/>
  <c r="E21" i="2"/>
  <c r="C24" i="2"/>
  <c r="C23" i="2"/>
  <c r="C22" i="2"/>
  <c r="C21" i="2"/>
  <c r="E12" i="2"/>
  <c r="E20" i="2"/>
  <c r="E10" i="2"/>
  <c r="E7" i="2"/>
  <c r="E15" i="2"/>
  <c r="E18" i="2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<sst xmlns="http://schemas.openxmlformats.org/spreadsheetml/2006/main" count="28" uniqueCount="27">
  <si>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</si>
  <si>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</si>
  <si>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</si>
  <si>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</si>
  <si>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</si>
  <si>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</si>
  <si>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</si>
  <si>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</si>
  <si>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</si>
  <si>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</si>
  <si>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</si>
  <si>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</si>
  <si>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</si>
  <si>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</si>
  <si>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</si>
  <si>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</si>
  <si>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</si>
  <si>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</si>
  <si>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</si>
  <si>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Шевченка буд 19</t>
  </si>
  <si>
    <t>Запланована сума витрат на 12 місяців,  гривень</t>
  </si>
  <si>
    <t>Адміністрація КП "ЖЕК"</t>
  </si>
  <si>
    <t>Фактична сума витрат за 12 місяців, гривень</t>
  </si>
  <si>
    <t>ЗВІТ ПРО ВИКОНАННЯ КОШТОРИСУ
витрат на утримання багатоквартирного будинку та 
прибудинкової території за 12 місяців (липень 2021 р - червень 2022 р)</t>
  </si>
  <si>
    <r>
      <t xml:space="preserve">Поточний ремонт внутрішньобудинкових систем:водопостачання, водовідведення, теплопостачання, зливової каналізації:
</t>
    </r>
    <r>
      <rPr>
        <i/>
        <sz val="18"/>
        <color theme="1"/>
        <rFont val="Times New Roman"/>
        <family val="1"/>
        <charset val="204"/>
      </rPr>
      <t xml:space="preserve">-заміна вентилів на стояках теплопостачання по кв.21 та влаштування вентилів спуску;
- заміна труби теплопостачання d 40 в підвальному приміщенні між 3  і  4 під'їздами;
- перепаковування кран-букса по трубі  теплопостачання в підвальному приміщенні між 3 і 4 під'їздами.
</t>
    </r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</si>
  <si>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- ремонт віконної рами в 1-му під’їзді за зверненням кв.2, 9;
- виготовлення та встановлення металевого каркасу для козирка в 2 під’їзд; 
- влаштування стяжки на козирку в 2-му під’їзді;
- частковий ремонт покрівлі над 2-м під’їздом;
- частковий ремонт покрівлі над 2-м під’їздом (закріплення планки на примиканні вентканалу);
- влаштування сходів при вході в 2 під’їзд;
- ремонт петель дверей виходу на покрівлю;
- ремонт електрощитової на 1-му пов. 1-го під’їзду
</t>
    </r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</si>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</sst>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  <font>
      <sz val="18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14" fillId="2" borderId="0" xfId="0" applyNumberFormat="1" applyFont="1" applyFill="1"/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view="pageBreakPreview" topLeftCell="A18" zoomScale="60" zoomScaleNormal="59" zoomScalePageLayoutView="55" workbookViewId="0">
      <selection activeCell="I23" sqref="I23:K27"/>
    </sheetView>
  </sheetViews>
  <sheetFormatPr defaultRowHeight="15" x14ac:dyDescent="0.25"/>
  <cols>
    <col min="1" max="1" width="10.140625" customWidth="1"/>
    <col min="2" max="2" width="100.7109375" customWidth="1"/>
    <col min="3" max="3" width="25.85546875" customWidth="1"/>
    <col min="4" max="4" width="0.28515625" customWidth="1"/>
    <col min="5" max="5" width="24.28515625" customWidth="1"/>
    <col min="10" max="10" width="12" customWidth="1"/>
    <col min="14" max="14" width="14.85546875" customWidth="1"/>
    <col min="15" max="15" width="17.42578125" customWidth="1"/>
    <col min="16" max="16" width="12.42578125" customWidth="1"/>
  </cols>
  <sheetData>
    <row r="1" spans="1:5" ht="21" x14ac:dyDescent="0.35">
      <c r="A1" s="3"/>
      <c r="B1" s="27" t="s">
        <v>16</v>
      </c>
      <c r="C1" s="28"/>
      <c r="D1" s="2"/>
    </row>
    <row r="2" spans="1:5" ht="21" x14ac:dyDescent="0.35">
      <c r="A2" s="3"/>
      <c r="B2" s="27" t="s">
        <v>15</v>
      </c>
      <c r="C2" s="28"/>
      <c r="D2" s="2"/>
    </row>
    <row r="3" spans="1:5" ht="18.75" x14ac:dyDescent="0.3">
      <c r="A3" s="3"/>
      <c r="B3" s="5"/>
      <c r="C3" s="6"/>
      <c r="D3" s="2"/>
    </row>
    <row r="4" spans="1:5" ht="69" customHeight="1" x14ac:dyDescent="0.25">
      <c r="A4" s="30" t="s">
        <v>23</v>
      </c>
      <c r="B4" s="30"/>
      <c r="C4" s="30"/>
      <c r="D4" s="30"/>
    </row>
    <row r="5" spans="1:5" ht="23.25" x14ac:dyDescent="0.35">
      <c r="A5" s="20"/>
      <c r="B5" s="24" t="s">
        <v>19</v>
      </c>
      <c r="C5" s="4"/>
      <c r="D5" s="1"/>
    </row>
    <row r="6" spans="1:5" ht="96.75" customHeight="1" x14ac:dyDescent="0.25">
      <c r="A6" s="21" t="s">
        <v>0</v>
      </c>
      <c r="B6" s="22" t="s">
        <v>1</v>
      </c>
      <c r="C6" s="21" t="s">
        <v>20</v>
      </c>
      <c r="D6" s="21" t="s">
        <v>2</v>
      </c>
      <c r="E6" s="21" t="s">
        <v>22</v>
      </c>
    </row>
    <row r="7" spans="1:5" ht="81" customHeight="1" x14ac:dyDescent="0.25">
      <c r="A7" s="8">
        <v>1</v>
      </c>
      <c r="B7" s="7" t="s">
        <v>17</v>
      </c>
      <c r="C7" s="9">
        <v>61191.94</v>
      </c>
      <c r="D7" s="10"/>
      <c r="E7" s="8">
        <f>3497.37+141.66+3537.94+151.17+3285.45+221.09+4771.16+77.43+5216.86+1938.53+3974.05+745.21+4049.05+497.13+4209.34+420.15+5603.86+465.43+4536.49+1092.65+4075.16+277.65+4272.04+227.07</f>
        <v>57283.94000000001</v>
      </c>
    </row>
    <row r="8" spans="1:5" ht="28.5" hidden="1" customHeight="1" x14ac:dyDescent="0.35">
      <c r="A8" s="8">
        <v>2</v>
      </c>
      <c r="B8" s="11" t="s">
        <v>3</v>
      </c>
      <c r="C8" s="12"/>
      <c r="D8" s="10"/>
      <c r="E8" s="12"/>
    </row>
    <row r="9" spans="1:5" ht="26.25" hidden="1" customHeight="1" x14ac:dyDescent="0.35">
      <c r="A9" s="8">
        <v>3</v>
      </c>
      <c r="B9" s="13" t="s">
        <v>4</v>
      </c>
      <c r="C9" s="9"/>
      <c r="D9" s="10"/>
      <c r="E9" s="12"/>
    </row>
    <row r="10" spans="1:5" ht="33" customHeight="1" x14ac:dyDescent="0.35">
      <c r="A10" s="8">
        <v>4</v>
      </c>
      <c r="B10" s="13" t="s">
        <v>18</v>
      </c>
      <c r="C10" s="9">
        <v>3331.34</v>
      </c>
      <c r="D10" s="10"/>
      <c r="E10" s="8">
        <f>548.1+10.15+256.33+2679.21</f>
        <v>3493.79</v>
      </c>
    </row>
    <row r="11" spans="1:5" ht="112.5" hidden="1" customHeight="1" x14ac:dyDescent="0.35">
      <c r="A11" s="8">
        <v>5</v>
      </c>
      <c r="B11" s="13" t="s">
        <v>5</v>
      </c>
      <c r="C11" s="9"/>
      <c r="D11" s="10"/>
      <c r="E11" s="12"/>
    </row>
    <row r="12" spans="1:5" ht="396" customHeight="1" x14ac:dyDescent="0.35">
      <c r="A12" s="8">
        <v>6</v>
      </c>
      <c r="B12" s="13" t="s">
        <v>25</v>
      </c>
      <c r="C12" s="9">
        <v>33657.86</v>
      </c>
      <c r="D12" s="10"/>
      <c r="E12" s="29">
        <f>7752.62+3886.31+1150.21+7878.36+895.77+8407.74+460.41+814.56+2329.02+1432.36+977+1136.78</f>
        <v>37121.14</v>
      </c>
    </row>
    <row r="13" spans="1:5" ht="196.5" customHeight="1" x14ac:dyDescent="0.25">
      <c r="A13" s="8">
        <v>7</v>
      </c>
      <c r="B13" s="25" t="s">
        <v>24</v>
      </c>
      <c r="C13" s="9">
        <v>21346.43</v>
      </c>
      <c r="D13" s="10"/>
      <c r="E13" s="29"/>
    </row>
    <row r="14" spans="1:5" ht="69.75" hidden="1" x14ac:dyDescent="0.25">
      <c r="A14" s="8">
        <v>8</v>
      </c>
      <c r="B14" s="7" t="s">
        <v>6</v>
      </c>
      <c r="C14" s="9">
        <v>0</v>
      </c>
      <c r="D14" s="10"/>
      <c r="E14" s="12"/>
    </row>
    <row r="15" spans="1:5" ht="36" customHeight="1" x14ac:dyDescent="0.25">
      <c r="A15" s="8">
        <v>9</v>
      </c>
      <c r="B15" s="7" t="s">
        <v>7</v>
      </c>
      <c r="C15" s="9">
        <v>52055.99</v>
      </c>
      <c r="D15" s="10"/>
      <c r="E15" s="29">
        <f>5016.44+7449.89+2736.25+5640.31+5813.59+6142.66+5369.7+2666.81+4990.49+5286.5+5122.16+14425.76</f>
        <v>70660.559999999983</v>
      </c>
    </row>
    <row r="16" spans="1:5" ht="55.5" hidden="1" customHeight="1" x14ac:dyDescent="0.35">
      <c r="A16" s="8">
        <v>10</v>
      </c>
      <c r="B16" s="13" t="s">
        <v>8</v>
      </c>
      <c r="C16" s="9"/>
      <c r="D16" s="10"/>
      <c r="E16" s="29"/>
    </row>
    <row r="17" spans="1:5" ht="69.75" customHeight="1" x14ac:dyDescent="0.35">
      <c r="A17" s="8">
        <v>11</v>
      </c>
      <c r="B17" s="13" t="s">
        <v>9</v>
      </c>
      <c r="C17" s="9">
        <v>6025.79</v>
      </c>
      <c r="D17" s="10"/>
      <c r="E17" s="29"/>
    </row>
    <row r="18" spans="1:5" ht="23.25" x14ac:dyDescent="0.35">
      <c r="A18" s="8">
        <v>12</v>
      </c>
      <c r="B18" s="11" t="s">
        <v>10</v>
      </c>
      <c r="C18" s="12">
        <v>790.42</v>
      </c>
      <c r="D18" s="10"/>
      <c r="E18" s="8">
        <f>118.37+11.03+112.2+118.51+117.04</f>
        <v>477.15000000000003</v>
      </c>
    </row>
    <row r="19" spans="1:5" ht="23.25" hidden="1" x14ac:dyDescent="0.35">
      <c r="A19" s="8">
        <v>13</v>
      </c>
      <c r="B19" s="11" t="s">
        <v>11</v>
      </c>
      <c r="C19" s="12"/>
      <c r="D19" s="10"/>
      <c r="E19" s="12"/>
    </row>
    <row r="20" spans="1:5" ht="99" customHeight="1" x14ac:dyDescent="0.35">
      <c r="A20" s="8">
        <v>14</v>
      </c>
      <c r="B20" s="13" t="s">
        <v>12</v>
      </c>
      <c r="C20" s="9">
        <v>1811.71</v>
      </c>
      <c r="D20" s="10"/>
      <c r="E20" s="8">
        <f>73.45+79.88+86.17+89.38+110.74+167.81+194.64+170.28+289.97+45.81+54.07+64.83</f>
        <v>1427.03</v>
      </c>
    </row>
    <row r="21" spans="1:5" ht="86.25" customHeight="1" x14ac:dyDescent="0.3">
      <c r="A21" s="8"/>
      <c r="B21" s="17" t="s">
        <v>26</v>
      </c>
      <c r="C21" s="18">
        <f>SUM(C7:C20)</f>
        <v>180211.48</v>
      </c>
      <c r="D21" s="18">
        <f t="shared" ref="D21:E21" si="0">SUM(D7:D20)</f>
        <v>0</v>
      </c>
      <c r="E21" s="18">
        <f t="shared" si="0"/>
        <v>170463.61</v>
      </c>
    </row>
    <row r="22" spans="1:5" ht="22.5" x14ac:dyDescent="0.3">
      <c r="A22" s="14">
        <v>15</v>
      </c>
      <c r="B22" s="15" t="s">
        <v>13</v>
      </c>
      <c r="C22" s="16">
        <f>C21*10%</f>
        <v>18021.148000000001</v>
      </c>
      <c r="D22" s="16">
        <f t="shared" ref="D22:E22" si="1">D21*10%</f>
        <v>0</v>
      </c>
      <c r="E22" s="16">
        <f t="shared" si="1"/>
        <v>17046.361000000001</v>
      </c>
    </row>
    <row r="23" spans="1:5" ht="22.5" x14ac:dyDescent="0.3">
      <c r="A23" s="14">
        <v>16</v>
      </c>
      <c r="B23" s="15" t="s">
        <v>14</v>
      </c>
      <c r="C23" s="14">
        <f>ROUND((C21+C22)*20%,2)-0.01</f>
        <v>39646.519999999997</v>
      </c>
      <c r="D23" s="14">
        <f t="shared" ref="D23:E23" si="2">ROUND((D21+D22)*20%,2)-0.01</f>
        <v>-0.01</v>
      </c>
      <c r="E23" s="14">
        <f>ROUND((E21+E22)*20%,2)</f>
        <v>37501.99</v>
      </c>
    </row>
    <row r="24" spans="1:5" ht="76.5" customHeight="1" x14ac:dyDescent="0.3">
      <c r="A24" s="14">
        <v>17</v>
      </c>
      <c r="B24" s="17" t="s">
        <v>26</v>
      </c>
      <c r="C24" s="18">
        <f>(C21+C22+C23)-0.01</f>
        <v>237879.13800000001</v>
      </c>
      <c r="D24" s="18">
        <f t="shared" ref="D24:E24" si="3">(D21+D22+D23)-0.01</f>
        <v>-0.02</v>
      </c>
      <c r="E24" s="18">
        <f>(E21+E22+E23)+0.01</f>
        <v>225011.97099999999</v>
      </c>
    </row>
    <row r="25" spans="1:5" ht="23.25" x14ac:dyDescent="0.35">
      <c r="A25" s="31"/>
      <c r="B25" s="31"/>
      <c r="C25" s="31"/>
      <c r="D25" s="31"/>
      <c r="E25" s="19"/>
    </row>
    <row r="26" spans="1:5" ht="23.25" hidden="1" x14ac:dyDescent="0.35">
      <c r="A26" s="26"/>
      <c r="B26" s="26"/>
      <c r="C26" s="26"/>
      <c r="D26" s="26"/>
      <c r="E26" s="19"/>
    </row>
    <row r="27" spans="1:5" ht="23.25" x14ac:dyDescent="0.35">
      <c r="A27" s="26" t="s">
        <v>21</v>
      </c>
      <c r="B27" s="26"/>
      <c r="C27" s="26"/>
      <c r="D27" s="26"/>
      <c r="E27" s="23"/>
    </row>
    <row r="28" spans="1:5" ht="19.5" customHeight="1" x14ac:dyDescent="0.25">
      <c r="A28" s="3"/>
      <c r="B28" s="3"/>
      <c r="C28" s="3"/>
      <c r="D28" s="3"/>
    </row>
    <row r="29" spans="1:5" ht="15.75" hidden="1" x14ac:dyDescent="0.25">
      <c r="A29" s="3"/>
      <c r="B29" s="1"/>
      <c r="C29" s="1"/>
      <c r="D29" s="1"/>
    </row>
    <row r="30" spans="1:5" ht="15.75" hidden="1" x14ac:dyDescent="0.25">
      <c r="A30" s="3"/>
      <c r="B30" s="1"/>
      <c r="C30" s="1"/>
      <c r="D30" s="1"/>
    </row>
  </sheetData>
  <mergeCells count="8">
    <mergeCell ref="A26:D26"/>
    <mergeCell ref="A27:D27"/>
    <mergeCell ref="B1:C1"/>
    <mergeCell ref="B2:C2"/>
    <mergeCell ref="E12:E13"/>
    <mergeCell ref="E15:E17"/>
    <mergeCell ref="A4:D4"/>
    <mergeCell ref="A25:D25"/>
  </mergeCells>
  <pageMargins left="0.7" right="0.7" top="0.75" bottom="0.75" header="0.3" footer="0.3"/>
  <pageSetup paperSize="9" scale="52" orientation="portrait" r:id="rId1"/>
  <rowBreaks count="1" manualBreakCount="1">
    <brk id="2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2022-08-23T12:42:40Z</cp:lastPrinted>
  <dcterms:created xsi:type="dcterms:W3CDTF">2020-04-09T12:14:42Z</dcterms:created>
  <dcterms:modified xsi:type="dcterms:W3CDTF">2022-09-20T13:01:31Z</dcterms:modified>
</cp:coreProperties>
</file>