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2\УПРАВЛІННЯ\ЗВІТ\до 30.04\"/>
    </mc:Choice>
  </mc:AlternateContent>
  <xr:revisionPtr revIDLastSave="0" documentId="13_ncr:1_{F06C7CE6-F4A6-482B-A759-9D8053AC5D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  <sheet name="Лист3" sheetId="3" r:id="rId2"/>
  </sheets>
  <definedNames>
    <definedName name="_xlnm.Print_Area" localSheetId="0">Лист2!$A$1:$E$27</definedName>
  </definedNames>
  <calcPr calcId="181029"/>
</workbook>
</file>

<file path=xl/calcChain.xml><?xml version="1.0" encoding="utf-8"?>
<calcChain xmlns="http://schemas.openxmlformats.org/spreadsheetml/2006/main">
  <c r="E23" i="2" l="1"/>
  <c r="D23" i="2"/>
  <c r="C23" i="2"/>
  <c r="C24" i="2"/>
  <c r="D24" i="2"/>
  <c r="E24" i="2"/>
  <c r="D22" i="2"/>
  <c r="E22" i="2"/>
  <c r="D21" i="2"/>
  <c r="E21" i="2"/>
  <c r="C22" i="2"/>
  <c r="C21" i="2"/>
  <c r="E20" i="2"/>
  <c r="E10" i="2"/>
  <c r="E12" i="2"/>
  <c r="E7" i="2"/>
  <c r="E15" i="2"/>
  <c r="E18" i="2"/>
</calcChain>
</file>

<file path=xl/sharedStrings.xml><?xml version="1.0" encoding="utf-8"?>
<sst xmlns="http://schemas.openxmlformats.org/spreadsheetml/2006/main" count="28" uniqueCount="27">
  <si>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</si>
  <si>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</si>
  <si>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</si>
  <si>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</si>
  <si>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</si>
  <si>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</si>
  <si>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</si>
  <si>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</si>
  <si>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</si>
  <si>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</si>
  <si>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</si>
  <si>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</si>
  <si>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</si>
  <si>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</si>
  <si>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</si>
  <si>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</si>
  <si>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м. Канів вул. Шевченка буд 21</t>
  </si>
  <si>
    <t>Обслуговування  вентиляційних каналів</t>
  </si>
  <si>
    <t>Запланована сума витрат на 12 місяців,  гривень</t>
  </si>
  <si>
    <t>Адміністрація КП "ЖЕК"</t>
  </si>
  <si>
    <t>ЗВІТ ПРО ВИКОНАННЯ КОШТОРИСУ
витрат на утримання багатоквартирного будинку та 
прибудинкової території за 12 місяців (липень 2021 р - червень 2022 р)</t>
  </si>
  <si>
    <t>Фактична сума витрат за 12 місяців, гривень</t>
  </si>
  <si>
    <r>
      <t xml:space="preserve">Поточний ремонт конструктивних елементів, технічних пристроїв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 xml:space="preserve">- проведено частковий ремонт покрівлі - 114 м2 ( кв. 35,50,65,67,68);
- прибирання козирка входу в червертий під'їзд від битого скла ( після пожежі), ремонт віконний рам в 3- му під'їзді;
- влаштування сходинки перед входом в 2-й під'їзд;
- скління вікон в 4- му під'їзді на 5 поверсі - 5шт
</t>
    </r>
  </si>
  <si>
    <r>
      <t xml:space="preserve">Поточний ремонт внутрішньобудинкових систем:водопостачання, водовідведення, теплопостачання:
</t>
    </r>
    <r>
      <rPr>
        <i/>
        <sz val="18"/>
        <color theme="1"/>
        <rFont val="Times New Roman"/>
        <family val="1"/>
        <charset val="204"/>
      </rPr>
      <t xml:space="preserve">- часткова заміна труб холодного водопостачання в підвалі будинку. </t>
    </r>
  </si>
  <si>
    <t xml:space="preserve">                   "ЖИТЛОВО- ЕКСПЛУАТАЦІЙНА КОНТОРА"</t>
  </si>
  <si>
    <t xml:space="preserve">                    КОМУНАЛЬНЕ ПІДПРИЄМСТВО</t>
  </si>
  <si>
    <t>ВСЬОГО ВИТРАТ НА УТРИМАННЯ БУДИНКУ ТА ПРИБУДИНКОВОЇ ТЕРИТОРІЇ ТА ПОТОЧНИЙ РЕМОНТ СПІЛЬНОГО МАЙНА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</si>
</sst>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4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14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/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"/>
  <sheetViews>
    <sheetView tabSelected="1" view="pageBreakPreview" topLeftCell="A13" zoomScale="60" zoomScaleNormal="59" zoomScalePageLayoutView="55" workbookViewId="0">
      <selection activeCell="B24" sqref="B24"/>
    </sheetView>
  </sheetViews>
  <sheetFormatPr defaultRowHeight="15" x14ac:dyDescent="0.25"/>
  <cols>
    <col min="1" max="1" width="10.140625" customWidth="1"/>
    <col min="2" max="2" width="89.5703125" customWidth="1"/>
    <col min="3" max="3" width="25.85546875" customWidth="1"/>
    <col min="4" max="4" width="0.28515625" customWidth="1"/>
    <col min="5" max="5" width="25.42578125" customWidth="1"/>
    <col min="11" max="11" width="12.7109375" customWidth="1"/>
    <col min="15" max="15" width="14.5703125" customWidth="1"/>
  </cols>
  <sheetData>
    <row r="1" spans="1:5" ht="21" x14ac:dyDescent="0.35">
      <c r="A1" s="3"/>
      <c r="B1" s="26" t="s">
        <v>25</v>
      </c>
      <c r="C1" s="27"/>
      <c r="D1" s="2"/>
    </row>
    <row r="2" spans="1:5" ht="21" x14ac:dyDescent="0.35">
      <c r="A2" s="3"/>
      <c r="B2" s="26" t="s">
        <v>24</v>
      </c>
      <c r="C2" s="27"/>
      <c r="D2" s="2"/>
    </row>
    <row r="3" spans="1:5" ht="18.75" x14ac:dyDescent="0.3">
      <c r="A3" s="3"/>
      <c r="B3" s="5"/>
      <c r="C3" s="6"/>
      <c r="D3" s="2"/>
    </row>
    <row r="4" spans="1:5" ht="69" customHeight="1" x14ac:dyDescent="0.35">
      <c r="A4" s="32" t="s">
        <v>20</v>
      </c>
      <c r="B4" s="32"/>
      <c r="C4" s="32"/>
      <c r="D4" s="32"/>
      <c r="E4" s="33"/>
    </row>
    <row r="5" spans="1:5" ht="26.25" x14ac:dyDescent="0.4">
      <c r="A5" s="20"/>
      <c r="B5" s="24" t="s">
        <v>16</v>
      </c>
      <c r="C5" s="4"/>
      <c r="D5" s="1"/>
    </row>
    <row r="6" spans="1:5" ht="104.25" customHeight="1" x14ac:dyDescent="0.25">
      <c r="A6" s="21" t="s">
        <v>0</v>
      </c>
      <c r="B6" s="22" t="s">
        <v>1</v>
      </c>
      <c r="C6" s="21" t="s">
        <v>18</v>
      </c>
      <c r="D6" s="21" t="s">
        <v>2</v>
      </c>
      <c r="E6" s="21" t="s">
        <v>21</v>
      </c>
    </row>
    <row r="7" spans="1:5" ht="83.25" customHeight="1" x14ac:dyDescent="0.25">
      <c r="A7" s="8">
        <v>1</v>
      </c>
      <c r="B7" s="7" t="s">
        <v>15</v>
      </c>
      <c r="C7" s="9">
        <v>63370.89</v>
      </c>
      <c r="D7" s="10"/>
      <c r="E7" s="12">
        <f>3407.19+894.7+3446.69+147.27+3200.72+580.5+4283.89+75.43+4558.18+891.91+3871.56+274.32+3944.63+197.38+4100.78+384.68+5463.1+472.07+4428.07+1087.15+6347.97+1384.25+4161.86+221.22</f>
        <v>57825.520000000004</v>
      </c>
    </row>
    <row r="8" spans="1:5" ht="23.25" hidden="1" customHeight="1" x14ac:dyDescent="0.35">
      <c r="A8" s="8">
        <v>2</v>
      </c>
      <c r="B8" s="11" t="s">
        <v>3</v>
      </c>
      <c r="C8" s="12">
        <v>0</v>
      </c>
      <c r="D8" s="10"/>
      <c r="E8" s="12"/>
    </row>
    <row r="9" spans="1:5" ht="26.25" hidden="1" customHeight="1" x14ac:dyDescent="0.35">
      <c r="A9" s="8">
        <v>3</v>
      </c>
      <c r="B9" s="13" t="s">
        <v>4</v>
      </c>
      <c r="C9" s="9">
        <v>0</v>
      </c>
      <c r="D9" s="10"/>
      <c r="E9" s="12"/>
    </row>
    <row r="10" spans="1:5" ht="33" customHeight="1" x14ac:dyDescent="0.35">
      <c r="A10" s="8">
        <v>4</v>
      </c>
      <c r="B10" s="13" t="s">
        <v>17</v>
      </c>
      <c r="C10" s="9">
        <v>3617.97</v>
      </c>
      <c r="D10" s="10"/>
      <c r="E10" s="12">
        <f>548.1+9.58+416.69+257.91+3324.86</f>
        <v>4557.1400000000003</v>
      </c>
    </row>
    <row r="11" spans="1:5" ht="112.5" hidden="1" customHeight="1" x14ac:dyDescent="0.35">
      <c r="A11" s="8">
        <v>5</v>
      </c>
      <c r="B11" s="13" t="s">
        <v>5</v>
      </c>
      <c r="C11" s="9">
        <v>0</v>
      </c>
      <c r="D11" s="10"/>
      <c r="E11" s="12"/>
    </row>
    <row r="12" spans="1:5" ht="343.5" customHeight="1" x14ac:dyDescent="0.35">
      <c r="A12" s="8">
        <v>6</v>
      </c>
      <c r="B12" s="13" t="s">
        <v>22</v>
      </c>
      <c r="C12" s="9">
        <v>18028.32</v>
      </c>
      <c r="D12" s="10"/>
      <c r="E12" s="30">
        <f>520.62+3275.48+488.08+644.01+872.68+4450.79+5049.01+533.67+1597.4+1002.4+1219.29+1107.46</f>
        <v>20760.890000000003</v>
      </c>
    </row>
    <row r="13" spans="1:5" ht="112.5" customHeight="1" x14ac:dyDescent="0.25">
      <c r="A13" s="8">
        <v>7</v>
      </c>
      <c r="B13" s="23" t="s">
        <v>23</v>
      </c>
      <c r="C13" s="9">
        <v>15968.71</v>
      </c>
      <c r="D13" s="10"/>
      <c r="E13" s="31"/>
    </row>
    <row r="14" spans="1:5" ht="91.5" hidden="1" customHeight="1" x14ac:dyDescent="0.25">
      <c r="A14" s="8">
        <v>8</v>
      </c>
      <c r="B14" s="7" t="s">
        <v>6</v>
      </c>
      <c r="C14" s="9">
        <v>0</v>
      </c>
      <c r="D14" s="10"/>
      <c r="E14" s="12"/>
    </row>
    <row r="15" spans="1:5" ht="36" customHeight="1" x14ac:dyDescent="0.25">
      <c r="A15" s="8">
        <v>9</v>
      </c>
      <c r="B15" s="7" t="s">
        <v>7</v>
      </c>
      <c r="C15" s="9">
        <v>57257.21</v>
      </c>
      <c r="D15" s="10"/>
      <c r="E15" s="28">
        <f>5379.27+6435.48+5973.02+5820.31+6313.39+6127.62+6346.08+3275.6+6708.5+5976.74+5808.39+11176.53</f>
        <v>75340.930000000008</v>
      </c>
    </row>
    <row r="16" spans="1:5" ht="55.5" hidden="1" customHeight="1" x14ac:dyDescent="0.35">
      <c r="A16" s="8">
        <v>6</v>
      </c>
      <c r="B16" s="13" t="s">
        <v>8</v>
      </c>
      <c r="C16" s="9">
        <v>0</v>
      </c>
      <c r="D16" s="10"/>
      <c r="E16" s="28"/>
    </row>
    <row r="17" spans="1:5" ht="69.75" customHeight="1" x14ac:dyDescent="0.35">
      <c r="A17" s="8">
        <v>11</v>
      </c>
      <c r="B17" s="13" t="s">
        <v>9</v>
      </c>
      <c r="C17" s="9">
        <v>9360.4699999999993</v>
      </c>
      <c r="D17" s="10"/>
      <c r="E17" s="28"/>
    </row>
    <row r="18" spans="1:5" ht="23.25" x14ac:dyDescent="0.35">
      <c r="A18" s="8">
        <v>12</v>
      </c>
      <c r="B18" s="11" t="s">
        <v>10</v>
      </c>
      <c r="C18" s="12">
        <v>1152.1600000000001</v>
      </c>
      <c r="D18" s="10"/>
      <c r="E18" s="12">
        <f>118.37+116.51+123.57+118.51+117.04</f>
        <v>594</v>
      </c>
    </row>
    <row r="19" spans="1:5" ht="23.25" hidden="1" x14ac:dyDescent="0.35">
      <c r="A19" s="8">
        <v>13</v>
      </c>
      <c r="B19" s="11" t="s">
        <v>11</v>
      </c>
      <c r="C19" s="12">
        <v>0</v>
      </c>
      <c r="D19" s="10"/>
      <c r="E19" s="8"/>
    </row>
    <row r="20" spans="1:5" ht="99" customHeight="1" x14ac:dyDescent="0.35">
      <c r="A20" s="8">
        <v>14</v>
      </c>
      <c r="B20" s="13" t="s">
        <v>12</v>
      </c>
      <c r="C20" s="9">
        <v>2177.5700000000002</v>
      </c>
      <c r="D20" s="10"/>
      <c r="E20" s="12">
        <f>121.85+114.11+125.95+145.98+185.11+152.11+143.04+188.82+140.81+122.89+80.19</f>
        <v>1520.8600000000001</v>
      </c>
    </row>
    <row r="21" spans="1:5" ht="99" customHeight="1" x14ac:dyDescent="0.3">
      <c r="A21" s="8"/>
      <c r="B21" s="17" t="s">
        <v>26</v>
      </c>
      <c r="C21" s="18">
        <f>SUM(C7:C20)</f>
        <v>170933.3</v>
      </c>
      <c r="D21" s="18">
        <f t="shared" ref="D21:E21" si="0">SUM(D7:D20)</f>
        <v>0</v>
      </c>
      <c r="E21" s="18">
        <f t="shared" si="0"/>
        <v>160599.34</v>
      </c>
    </row>
    <row r="22" spans="1:5" ht="22.5" x14ac:dyDescent="0.3">
      <c r="A22" s="14">
        <v>15</v>
      </c>
      <c r="B22" s="15" t="s">
        <v>13</v>
      </c>
      <c r="C22" s="16">
        <f>C21*10%</f>
        <v>17093.329999999998</v>
      </c>
      <c r="D22" s="16">
        <f t="shared" ref="D22:E22" si="1">D21*10%</f>
        <v>0</v>
      </c>
      <c r="E22" s="16">
        <f t="shared" si="1"/>
        <v>16059.934000000001</v>
      </c>
    </row>
    <row r="23" spans="1:5" ht="22.5" x14ac:dyDescent="0.3">
      <c r="A23" s="14">
        <v>16</v>
      </c>
      <c r="B23" s="15" t="s">
        <v>14</v>
      </c>
      <c r="C23" s="14">
        <f>ROUND((C21+C22)*0.2,2)-0.01</f>
        <v>37605.32</v>
      </c>
      <c r="D23" s="14">
        <f t="shared" ref="D23" si="2">ROUND((D21+D22)*0.2,2)-0.01</f>
        <v>-0.01</v>
      </c>
      <c r="E23" s="14">
        <f>ROUND((E21+E22)*0.2,2)</f>
        <v>35331.85</v>
      </c>
    </row>
    <row r="24" spans="1:5" ht="81" customHeight="1" x14ac:dyDescent="0.3">
      <c r="A24" s="14">
        <v>17</v>
      </c>
      <c r="B24" s="17" t="s">
        <v>26</v>
      </c>
      <c r="C24" s="18">
        <f>(C21+C22+C23)-0.02</f>
        <v>225631.93</v>
      </c>
      <c r="D24" s="18">
        <f t="shared" ref="D24:E24" si="3">(D21+D22+D23)-0.02</f>
        <v>-0.03</v>
      </c>
      <c r="E24" s="18">
        <f t="shared" si="3"/>
        <v>211991.10400000002</v>
      </c>
    </row>
    <row r="25" spans="1:5" ht="23.25" x14ac:dyDescent="0.35">
      <c r="A25" s="29"/>
      <c r="B25" s="29"/>
      <c r="C25" s="29"/>
      <c r="D25" s="29"/>
      <c r="E25" s="19"/>
    </row>
    <row r="26" spans="1:5" ht="23.25" x14ac:dyDescent="0.35">
      <c r="A26" s="25" t="s">
        <v>19</v>
      </c>
      <c r="B26" s="25"/>
      <c r="C26" s="25"/>
      <c r="D26" s="25"/>
      <c r="E26" s="19"/>
    </row>
    <row r="27" spans="1:5" ht="23.25" x14ac:dyDescent="0.35">
      <c r="A27" s="25"/>
      <c r="B27" s="25"/>
      <c r="C27" s="25"/>
      <c r="D27" s="25"/>
      <c r="E27" s="19"/>
    </row>
    <row r="28" spans="1:5" ht="19.5" customHeight="1" x14ac:dyDescent="0.25">
      <c r="A28" s="3"/>
      <c r="B28" s="3"/>
      <c r="C28" s="3"/>
      <c r="D28" s="3"/>
    </row>
    <row r="29" spans="1:5" ht="15.75" hidden="1" x14ac:dyDescent="0.25">
      <c r="A29" s="3"/>
      <c r="B29" s="1"/>
      <c r="C29" s="1"/>
      <c r="D29" s="1"/>
    </row>
    <row r="30" spans="1:5" ht="15.75" hidden="1" x14ac:dyDescent="0.25">
      <c r="A30" s="3"/>
      <c r="B30" s="1"/>
      <c r="C30" s="1"/>
      <c r="D30" s="1"/>
    </row>
  </sheetData>
  <mergeCells count="8">
    <mergeCell ref="A26:D26"/>
    <mergeCell ref="A27:D27"/>
    <mergeCell ref="B1:C1"/>
    <mergeCell ref="B2:C2"/>
    <mergeCell ref="E15:E17"/>
    <mergeCell ref="A25:D25"/>
    <mergeCell ref="E12:E13"/>
    <mergeCell ref="A4:E4"/>
  </mergeCells>
  <pageMargins left="0.9055118110236221" right="0.70866141732283472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2022-09-20T13:33:51Z</cp:lastPrinted>
  <dcterms:created xsi:type="dcterms:W3CDTF">2020-04-09T12:14:42Z</dcterms:created>
  <dcterms:modified xsi:type="dcterms:W3CDTF">2022-09-20T13:51:38Z</dcterms:modified>
</cp:coreProperties>
</file>