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Uriskonsult\новая папка\економіст\ЗБОРИ\ЕН149\"/>
    </mc:Choice>
  </mc:AlternateContent>
  <xr:revisionPtr revIDLastSave="0" documentId="13_ncr:1_{1BA536E8-E88A-42E4-8480-95BB96CCAB1D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розрахунок" sheetId="1" r:id="rId1"/>
    <sheet name="Лист2" sheetId="2" r:id="rId2"/>
    <sheet name="Лист3" sheetId="3" r:id="rId3"/>
  </sheets>
  <definedNames>
    <definedName name="_xlnm.Print_Area" localSheetId="0">розрахунок!$A$1:$L$44</definedName>
  </definedNames>
  <calcPr calcId="181029"/>
</workbook>
</file>

<file path=xl/calcChain.xml><?xml version="1.0" encoding="utf-8"?>
<calcChain xmlns="http://schemas.openxmlformats.org/spreadsheetml/2006/main">
  <c r="F31" i="1" l="1"/>
  <c r="H30" i="1"/>
  <c r="L30" i="1" s="1"/>
  <c r="H27" i="1" l="1"/>
  <c r="H40" i="1" l="1"/>
  <c r="H39" i="1"/>
  <c r="H37" i="1"/>
  <c r="H35" i="1" l="1"/>
  <c r="H36" i="1"/>
  <c r="H38" i="1"/>
  <c r="G31" i="1"/>
  <c r="H29" i="1"/>
  <c r="L29" i="1" s="1"/>
  <c r="H28" i="1"/>
  <c r="L28" i="1" s="1"/>
  <c r="L27" i="1"/>
  <c r="H26" i="1"/>
  <c r="L26" i="1" s="1"/>
  <c r="H25" i="1"/>
  <c r="L25" i="1" s="1"/>
  <c r="H24" i="1"/>
  <c r="L24" i="1" s="1"/>
  <c r="H23" i="1"/>
  <c r="L23" i="1" s="1"/>
  <c r="H22" i="1"/>
  <c r="L22" i="1" s="1"/>
  <c r="H21" i="1"/>
  <c r="L21" i="1" s="1"/>
  <c r="H20" i="1"/>
  <c r="L20" i="1" s="1"/>
  <c r="H19" i="1"/>
  <c r="L19" i="1" s="1"/>
  <c r="H18" i="1"/>
  <c r="L18" i="1" s="1"/>
  <c r="H17" i="1"/>
  <c r="L17" i="1" s="1"/>
  <c r="H16" i="1"/>
  <c r="L16" i="1" s="1"/>
  <c r="H15" i="1"/>
  <c r="L15" i="1" s="1"/>
  <c r="H14" i="1"/>
  <c r="L14" i="1" l="1"/>
  <c r="L31" i="1" s="1"/>
  <c r="L33" i="1" s="1"/>
  <c r="H31" i="1"/>
</calcChain>
</file>

<file path=xl/sharedStrings.xml><?xml version="1.0" encoding="utf-8"?>
<sst xmlns="http://schemas.openxmlformats.org/spreadsheetml/2006/main" count="97" uniqueCount="75">
  <si>
    <t>Розрахунок нормативної чисельності двірників</t>
  </si>
  <si>
    <t>№ п/п</t>
  </si>
  <si>
    <t>Код норми</t>
  </si>
  <si>
    <t>Перелік робіт</t>
  </si>
  <si>
    <t>Вихідні  дані</t>
  </si>
  <si>
    <t>Тверде покриття</t>
  </si>
  <si>
    <t>Газонне покриття</t>
  </si>
  <si>
    <t>Всього</t>
  </si>
  <si>
    <t>матеріали</t>
  </si>
  <si>
    <t>Витрати праці двірника, люд.-год.</t>
  </si>
  <si>
    <t>Підмітання снігу, згрібання снігу докупи або у вали</t>
  </si>
  <si>
    <t>Зсування снігу,який щойно випав, товщиною понад 2 см</t>
  </si>
  <si>
    <t>1-3-1</t>
  </si>
  <si>
    <t>Очищення від снігу, який щойно випав ( східці)</t>
  </si>
  <si>
    <t>кв.м</t>
  </si>
  <si>
    <t>1-3-2</t>
  </si>
  <si>
    <t>Очищення від снігу, який щойно випав ( відмостки)</t>
  </si>
  <si>
    <t>1-9-1</t>
  </si>
  <si>
    <t>Очищення території від полою</t>
  </si>
  <si>
    <t>1-13-1</t>
  </si>
  <si>
    <t>Очищення контейнерного майданчика від снігу та полою</t>
  </si>
  <si>
    <t>1-18-1</t>
  </si>
  <si>
    <t>куб.м</t>
  </si>
  <si>
    <t>1-19-1</t>
  </si>
  <si>
    <t>1-20-1</t>
  </si>
  <si>
    <t>Посипання території піском</t>
  </si>
  <si>
    <t>пісок природний рідовий</t>
  </si>
  <si>
    <t>1-21-4</t>
  </si>
  <si>
    <t>1-34-1</t>
  </si>
  <si>
    <t>Прибирання газонів від листя, хмизу, сміття: газони середньої засміченості</t>
  </si>
  <si>
    <t>1-34-3</t>
  </si>
  <si>
    <t>Прибирання газонів від випадкового сміття</t>
  </si>
  <si>
    <t>1-39-1</t>
  </si>
  <si>
    <t>Прибирання листя в осінній період вручну, віднесення на відстань до 15 метрів</t>
  </si>
  <si>
    <t>1-36-</t>
  </si>
  <si>
    <t>Очищення урн від сміття</t>
  </si>
  <si>
    <t>1-52-1</t>
  </si>
  <si>
    <t>Прибирання контейнерних майданчиків</t>
  </si>
  <si>
    <t>ВСЬОГО</t>
  </si>
  <si>
    <t>Річний фонд робочого часу</t>
  </si>
  <si>
    <t>Нормативна чисельність двірників</t>
  </si>
  <si>
    <t>S</t>
  </si>
  <si>
    <t>1-1-1</t>
  </si>
  <si>
    <t>1-2-1</t>
  </si>
  <si>
    <t>шт</t>
  </si>
  <si>
    <t>кв.м.</t>
  </si>
  <si>
    <t>Площа газонокосіння</t>
  </si>
  <si>
    <t>Транспортування сіміші піску з хлоридами на візку або санчатах з місця складування до місця посипання на відстань до 100 метрів</t>
  </si>
  <si>
    <t>Площа прибирання під'їзду 1-го поверху</t>
  </si>
  <si>
    <t>кв. м.</t>
  </si>
  <si>
    <t>Підмітання території (транспортування сміття на відстань бульше 15-25 м, та до 50 м)</t>
  </si>
  <si>
    <t xml:space="preserve">Площа розчищення снігу трактором </t>
  </si>
  <si>
    <t xml:space="preserve">Площа прибирання техповерху </t>
  </si>
  <si>
    <t xml:space="preserve">Площа прибирання покрівлі </t>
  </si>
  <si>
    <t>Підготування сумішу піску з хлоридами 4113,6*0,015/100 кв.м=0,62 м. куб</t>
  </si>
  <si>
    <t>Повторюваність, разів</t>
  </si>
  <si>
    <t>Витрати праці на весь обсяг робіт з урахуванням повторюваності, люд. - год.</t>
  </si>
  <si>
    <t>шт. одн.</t>
  </si>
  <si>
    <t>м3</t>
  </si>
  <si>
    <t>годин</t>
  </si>
  <si>
    <t>КОМУНАЛЬНЕ ПІДПРИЄМСТВО "ЖИТЛОВО - ЕКСПЛУАТАЦІЙНА КОНТОРА"</t>
  </si>
  <si>
    <t xml:space="preserve">Площа прибирання підвалу  </t>
  </si>
  <si>
    <t>1-21-1</t>
  </si>
  <si>
    <t>Прибирання місць загального користування 1- го поверху</t>
  </si>
  <si>
    <t>Директор КП "ЖЕК"</t>
  </si>
  <si>
    <t>Од.вим</t>
  </si>
  <si>
    <t>за адресою м. Канів вул. Енергетиків 149</t>
  </si>
  <si>
    <t>До Договору Ен-145/23</t>
  </si>
  <si>
    <t>Від____________</t>
  </si>
  <si>
    <t>Додаток 5</t>
  </si>
  <si>
    <t>Від управителя</t>
  </si>
  <si>
    <t>Андрій ШАЦЬКИХ</t>
  </si>
  <si>
    <t>Від співвласника</t>
  </si>
  <si>
    <t>____________________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</si>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</sst>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/>
    <xf numFmtId="0" fontId="10" fillId="0" borderId="0" xfId="0" applyFont="1"/>
    <xf numFmtId="0" fontId="1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8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10" fillId="0" borderId="0" xfId="0" applyFont="1"/>
    <xf numFmtId="0" fontId="4" fillId="0" borderId="0" xfId="0" applyFont="1"/>
    <xf numFmtId="0" fontId="9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3" fillId="0" borderId="0" xfId="0" applyFont="1"/>
    <xf numFmtId="0" fontId="11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view="pageBreakPreview" zoomScale="60" zoomScaleNormal="100" workbookViewId="0">
      <selection activeCell="C18" sqref="C18:D18"/>
    </sheetView>
  </sheetViews>
  <sheetFormatPr defaultRowHeight="15" x14ac:dyDescent="0.25"/>
  <cols>
    <col min="1" max="1" width="9.5703125" customWidth="1"/>
    <col min="2" max="2" width="14.140625" customWidth="1"/>
    <col min="4" max="4" width="102.7109375" customWidth="1"/>
    <col min="5" max="5" width="13.7109375" customWidth="1"/>
    <col min="6" max="6" width="19.140625" customWidth="1"/>
    <col min="7" max="7" width="18.140625" customWidth="1"/>
    <col min="8" max="8" width="12.85546875" customWidth="1"/>
    <col min="9" max="9" width="31.7109375" customWidth="1"/>
    <col min="10" max="10" width="20.140625" customWidth="1"/>
    <col min="11" max="11" width="26" customWidth="1"/>
    <col min="12" max="12" width="33.85546875" customWidth="1"/>
  </cols>
  <sheetData>
    <row r="1" spans="1:12" ht="30" customHeight="1" x14ac:dyDescent="0.35">
      <c r="A1" s="4"/>
      <c r="B1" s="4"/>
      <c r="C1" s="4"/>
      <c r="D1" s="23" t="s">
        <v>60</v>
      </c>
      <c r="E1" s="23"/>
      <c r="F1" s="23"/>
      <c r="G1" s="23"/>
      <c r="H1" s="23"/>
      <c r="I1" s="23"/>
      <c r="J1" s="4"/>
      <c r="K1" s="5"/>
      <c r="L1" s="5"/>
    </row>
    <row r="2" spans="1:12" ht="35.25" customHeight="1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8" t="s">
        <v>69</v>
      </c>
      <c r="L2" s="48"/>
    </row>
    <row r="3" spans="1:12" ht="35.25" customHeight="1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8" t="s">
        <v>67</v>
      </c>
      <c r="L3" s="48"/>
    </row>
    <row r="4" spans="1:12" ht="30.75" customHeight="1" x14ac:dyDescent="0.45">
      <c r="A4" s="4"/>
      <c r="B4" s="4"/>
      <c r="C4" s="4"/>
      <c r="D4" s="4"/>
      <c r="E4" s="4"/>
      <c r="F4" s="4"/>
      <c r="G4" s="4"/>
      <c r="H4" s="4"/>
      <c r="I4" s="4"/>
      <c r="J4" s="4"/>
      <c r="K4" s="48" t="s">
        <v>68</v>
      </c>
      <c r="L4" s="49"/>
    </row>
    <row r="5" spans="1:12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6"/>
    </row>
    <row r="6" spans="1:12" ht="30" x14ac:dyDescent="0.4">
      <c r="A6" s="5"/>
      <c r="B6" s="3"/>
      <c r="C6" s="46" t="s">
        <v>0</v>
      </c>
      <c r="D6" s="46"/>
      <c r="E6" s="46"/>
      <c r="F6" s="46"/>
      <c r="G6" s="46"/>
      <c r="H6" s="46"/>
      <c r="I6" s="46"/>
      <c r="J6" s="46"/>
      <c r="K6" s="4"/>
      <c r="L6" s="4"/>
    </row>
    <row r="7" spans="1:12" ht="27" x14ac:dyDescent="0.35">
      <c r="A7" s="5"/>
      <c r="B7" s="3"/>
      <c r="C7" s="3"/>
      <c r="D7" s="3"/>
      <c r="E7" s="3"/>
      <c r="F7" s="3"/>
      <c r="G7" s="3"/>
      <c r="H7" s="3"/>
      <c r="I7" s="3"/>
      <c r="J7" s="3"/>
      <c r="K7" s="4"/>
      <c r="L7" s="4"/>
    </row>
    <row r="8" spans="1:12" ht="28.5" x14ac:dyDescent="0.45">
      <c r="A8" s="40" t="s">
        <v>66</v>
      </c>
      <c r="B8" s="47"/>
      <c r="C8" s="47"/>
      <c r="D8" s="47"/>
      <c r="E8" s="3"/>
      <c r="F8" s="3"/>
      <c r="G8" s="3"/>
      <c r="H8" s="3"/>
      <c r="I8" s="3"/>
      <c r="J8" s="3"/>
      <c r="K8" s="7"/>
      <c r="L8" s="7"/>
    </row>
    <row r="9" spans="1:12" ht="22.5" x14ac:dyDescent="0.3">
      <c r="A9" s="28"/>
      <c r="B9" s="28"/>
      <c r="C9" s="28"/>
      <c r="D9" s="28"/>
      <c r="E9" s="28"/>
      <c r="F9" s="8"/>
      <c r="G9" s="8"/>
      <c r="H9" s="8"/>
      <c r="I9" s="8"/>
      <c r="J9" s="8"/>
      <c r="K9" s="7"/>
      <c r="L9" s="7"/>
    </row>
    <row r="10" spans="1:12" ht="1.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ht="25.5" x14ac:dyDescent="0.25">
      <c r="A11" s="31" t="s">
        <v>1</v>
      </c>
      <c r="B11" s="31" t="s">
        <v>2</v>
      </c>
      <c r="C11" s="42" t="s">
        <v>3</v>
      </c>
      <c r="D11" s="43"/>
      <c r="E11" s="31" t="s">
        <v>65</v>
      </c>
      <c r="F11" s="33" t="s">
        <v>4</v>
      </c>
      <c r="G11" s="34"/>
      <c r="H11" s="35"/>
      <c r="I11" s="36" t="s">
        <v>55</v>
      </c>
      <c r="J11" s="31" t="s">
        <v>8</v>
      </c>
      <c r="K11" s="36" t="s">
        <v>9</v>
      </c>
      <c r="L11" s="36" t="s">
        <v>56</v>
      </c>
    </row>
    <row r="12" spans="1:12" ht="111.75" customHeight="1" x14ac:dyDescent="0.25">
      <c r="A12" s="32"/>
      <c r="B12" s="32"/>
      <c r="C12" s="44"/>
      <c r="D12" s="45"/>
      <c r="E12" s="32"/>
      <c r="F12" s="15" t="s">
        <v>5</v>
      </c>
      <c r="G12" s="15" t="s">
        <v>6</v>
      </c>
      <c r="H12" s="16" t="s">
        <v>7</v>
      </c>
      <c r="I12" s="36"/>
      <c r="J12" s="37"/>
      <c r="K12" s="36"/>
      <c r="L12" s="36"/>
    </row>
    <row r="13" spans="1:12" ht="25.5" x14ac:dyDescent="0.35">
      <c r="A13" s="17">
        <v>1</v>
      </c>
      <c r="B13" s="17">
        <v>2</v>
      </c>
      <c r="C13" s="30">
        <v>3</v>
      </c>
      <c r="D13" s="30"/>
      <c r="E13" s="17">
        <v>4</v>
      </c>
      <c r="F13" s="17">
        <v>5</v>
      </c>
      <c r="G13" s="17">
        <v>6</v>
      </c>
      <c r="H13" s="17">
        <v>7</v>
      </c>
      <c r="I13" s="17">
        <v>8</v>
      </c>
      <c r="J13" s="17">
        <v>9</v>
      </c>
      <c r="K13" s="17">
        <v>10</v>
      </c>
      <c r="L13" s="17">
        <v>11</v>
      </c>
    </row>
    <row r="14" spans="1:12" ht="40.5" customHeight="1" x14ac:dyDescent="0.25">
      <c r="A14" s="18">
        <v>1</v>
      </c>
      <c r="B14" s="19" t="s">
        <v>42</v>
      </c>
      <c r="C14" s="29" t="s">
        <v>10</v>
      </c>
      <c r="D14" s="29"/>
      <c r="E14" s="20" t="s">
        <v>14</v>
      </c>
      <c r="F14" s="20">
        <v>139</v>
      </c>
      <c r="G14" s="20"/>
      <c r="H14" s="20">
        <f>F14+G14</f>
        <v>139</v>
      </c>
      <c r="I14" s="20">
        <v>10</v>
      </c>
      <c r="J14" s="20"/>
      <c r="K14" s="21">
        <v>0.18</v>
      </c>
      <c r="L14" s="21">
        <f>H14/100*I14*K14</f>
        <v>2.5019999999999998</v>
      </c>
    </row>
    <row r="15" spans="1:12" ht="33" customHeight="1" x14ac:dyDescent="0.25">
      <c r="A15" s="18">
        <v>2</v>
      </c>
      <c r="B15" s="19" t="s">
        <v>43</v>
      </c>
      <c r="C15" s="29" t="s">
        <v>11</v>
      </c>
      <c r="D15" s="29"/>
      <c r="E15" s="20" t="s">
        <v>14</v>
      </c>
      <c r="F15" s="20">
        <v>139</v>
      </c>
      <c r="G15" s="20"/>
      <c r="H15" s="20">
        <f t="shared" ref="H15:H30" si="0">F15+G15</f>
        <v>139</v>
      </c>
      <c r="I15" s="20">
        <v>10</v>
      </c>
      <c r="J15" s="20"/>
      <c r="K15" s="21">
        <v>0.7</v>
      </c>
      <c r="L15" s="21">
        <f t="shared" ref="L15:L25" si="1">H15/100*I15*K15</f>
        <v>9.7299999999999986</v>
      </c>
    </row>
    <row r="16" spans="1:12" ht="27.75" customHeight="1" x14ac:dyDescent="0.25">
      <c r="A16" s="18">
        <v>3</v>
      </c>
      <c r="B16" s="19" t="s">
        <v>12</v>
      </c>
      <c r="C16" s="29" t="s">
        <v>13</v>
      </c>
      <c r="D16" s="29"/>
      <c r="E16" s="20" t="s">
        <v>14</v>
      </c>
      <c r="F16" s="20">
        <v>18.5</v>
      </c>
      <c r="G16" s="20"/>
      <c r="H16" s="20">
        <f t="shared" si="0"/>
        <v>18.5</v>
      </c>
      <c r="I16" s="20">
        <v>20</v>
      </c>
      <c r="J16" s="20"/>
      <c r="K16" s="21">
        <v>3.6</v>
      </c>
      <c r="L16" s="21">
        <f t="shared" si="1"/>
        <v>13.32</v>
      </c>
    </row>
    <row r="17" spans="1:12" ht="28.5" customHeight="1" x14ac:dyDescent="0.25">
      <c r="A17" s="18">
        <v>4</v>
      </c>
      <c r="B17" s="19" t="s">
        <v>15</v>
      </c>
      <c r="C17" s="29" t="s">
        <v>16</v>
      </c>
      <c r="D17" s="29"/>
      <c r="E17" s="20" t="s">
        <v>14</v>
      </c>
      <c r="F17" s="20"/>
      <c r="G17" s="20"/>
      <c r="H17" s="20">
        <f t="shared" si="0"/>
        <v>0</v>
      </c>
      <c r="I17" s="20"/>
      <c r="J17" s="20"/>
      <c r="K17" s="20"/>
      <c r="L17" s="21">
        <f t="shared" si="1"/>
        <v>0</v>
      </c>
    </row>
    <row r="18" spans="1:12" ht="32.25" customHeight="1" x14ac:dyDescent="0.25">
      <c r="A18" s="18">
        <v>5</v>
      </c>
      <c r="B18" s="19" t="s">
        <v>17</v>
      </c>
      <c r="C18" s="29" t="s">
        <v>18</v>
      </c>
      <c r="D18" s="29"/>
      <c r="E18" s="20" t="s">
        <v>14</v>
      </c>
      <c r="F18" s="20">
        <v>71</v>
      </c>
      <c r="G18" s="20"/>
      <c r="H18" s="20">
        <f t="shared" si="0"/>
        <v>71</v>
      </c>
      <c r="I18" s="20">
        <v>10</v>
      </c>
      <c r="J18" s="20"/>
      <c r="K18" s="20">
        <v>0.69</v>
      </c>
      <c r="L18" s="21">
        <f>H18/10*I18*K18</f>
        <v>48.989999999999995</v>
      </c>
    </row>
    <row r="19" spans="1:12" ht="31.5" customHeight="1" x14ac:dyDescent="0.25">
      <c r="A19" s="18">
        <v>6</v>
      </c>
      <c r="B19" s="19" t="s">
        <v>19</v>
      </c>
      <c r="C19" s="29" t="s">
        <v>20</v>
      </c>
      <c r="D19" s="29"/>
      <c r="E19" s="20" t="s">
        <v>14</v>
      </c>
      <c r="F19" s="20">
        <v>10</v>
      </c>
      <c r="G19" s="20"/>
      <c r="H19" s="20">
        <f t="shared" si="0"/>
        <v>10</v>
      </c>
      <c r="I19" s="20">
        <v>10</v>
      </c>
      <c r="J19" s="20"/>
      <c r="K19" s="21">
        <v>0.6</v>
      </c>
      <c r="L19" s="21">
        <f>H19/10*I19*K19</f>
        <v>6</v>
      </c>
    </row>
    <row r="20" spans="1:12" ht="53.25" customHeight="1" x14ac:dyDescent="0.25">
      <c r="A20" s="18">
        <v>7</v>
      </c>
      <c r="B20" s="19" t="s">
        <v>21</v>
      </c>
      <c r="C20" s="29" t="s">
        <v>54</v>
      </c>
      <c r="D20" s="29"/>
      <c r="E20" s="20" t="s">
        <v>22</v>
      </c>
      <c r="F20" s="20"/>
      <c r="G20" s="20"/>
      <c r="H20" s="20">
        <f t="shared" si="0"/>
        <v>0</v>
      </c>
      <c r="I20" s="20"/>
      <c r="J20" s="20"/>
      <c r="K20" s="20"/>
      <c r="L20" s="21">
        <f t="shared" si="1"/>
        <v>0</v>
      </c>
    </row>
    <row r="21" spans="1:12" ht="75" customHeight="1" x14ac:dyDescent="0.25">
      <c r="A21" s="18">
        <v>8</v>
      </c>
      <c r="B21" s="19" t="s">
        <v>23</v>
      </c>
      <c r="C21" s="29" t="s">
        <v>47</v>
      </c>
      <c r="D21" s="29"/>
      <c r="E21" s="20" t="s">
        <v>22</v>
      </c>
      <c r="F21" s="20"/>
      <c r="G21" s="20"/>
      <c r="H21" s="20">
        <f t="shared" si="0"/>
        <v>0</v>
      </c>
      <c r="I21" s="20">
        <v>1</v>
      </c>
      <c r="J21" s="20"/>
      <c r="K21" s="21">
        <v>10.6</v>
      </c>
      <c r="L21" s="21">
        <f t="shared" si="1"/>
        <v>0</v>
      </c>
    </row>
    <row r="22" spans="1:12" ht="38.25" customHeight="1" x14ac:dyDescent="0.25">
      <c r="A22" s="18">
        <v>9</v>
      </c>
      <c r="B22" s="19" t="s">
        <v>24</v>
      </c>
      <c r="C22" s="29" t="s">
        <v>25</v>
      </c>
      <c r="D22" s="29"/>
      <c r="E22" s="20" t="s">
        <v>14</v>
      </c>
      <c r="F22" s="20">
        <v>44</v>
      </c>
      <c r="G22" s="20"/>
      <c r="H22" s="20">
        <f t="shared" si="0"/>
        <v>44</v>
      </c>
      <c r="I22" s="20">
        <v>20</v>
      </c>
      <c r="J22" s="20"/>
      <c r="K22" s="21">
        <v>0.2</v>
      </c>
      <c r="L22" s="21">
        <f t="shared" si="1"/>
        <v>1.7600000000000002</v>
      </c>
    </row>
    <row r="23" spans="1:12" ht="33" customHeight="1" x14ac:dyDescent="0.25">
      <c r="A23" s="18">
        <v>10</v>
      </c>
      <c r="B23" s="19"/>
      <c r="C23" s="29" t="s">
        <v>26</v>
      </c>
      <c r="D23" s="29"/>
      <c r="E23" s="20" t="s">
        <v>58</v>
      </c>
      <c r="F23" s="20"/>
      <c r="G23" s="20"/>
      <c r="H23" s="20">
        <f t="shared" si="0"/>
        <v>0</v>
      </c>
      <c r="I23" s="20"/>
      <c r="J23" s="20">
        <v>1.4999999999999999E-2</v>
      </c>
      <c r="K23" s="20"/>
      <c r="L23" s="21">
        <f t="shared" si="1"/>
        <v>0</v>
      </c>
    </row>
    <row r="24" spans="1:12" ht="50.25" customHeight="1" x14ac:dyDescent="0.25">
      <c r="A24" s="18">
        <v>11</v>
      </c>
      <c r="B24" s="19" t="s">
        <v>27</v>
      </c>
      <c r="C24" s="29" t="s">
        <v>50</v>
      </c>
      <c r="D24" s="29"/>
      <c r="E24" s="20" t="s">
        <v>14</v>
      </c>
      <c r="F24" s="20">
        <v>495</v>
      </c>
      <c r="G24" s="20"/>
      <c r="H24" s="20">
        <f t="shared" si="0"/>
        <v>495</v>
      </c>
      <c r="I24" s="20">
        <v>282</v>
      </c>
      <c r="J24" s="20"/>
      <c r="K24" s="21">
        <v>0.2</v>
      </c>
      <c r="L24" s="21">
        <f t="shared" si="1"/>
        <v>279.18</v>
      </c>
    </row>
    <row r="25" spans="1:12" ht="52.5" customHeight="1" x14ac:dyDescent="0.25">
      <c r="A25" s="18">
        <v>12</v>
      </c>
      <c r="B25" s="19" t="s">
        <v>28</v>
      </c>
      <c r="C25" s="29" t="s">
        <v>29</v>
      </c>
      <c r="D25" s="29"/>
      <c r="E25" s="20" t="s">
        <v>14</v>
      </c>
      <c r="F25" s="20"/>
      <c r="G25" s="20"/>
      <c r="H25" s="20">
        <f t="shared" si="0"/>
        <v>0</v>
      </c>
      <c r="I25" s="20"/>
      <c r="J25" s="20"/>
      <c r="K25" s="20"/>
      <c r="L25" s="21">
        <f t="shared" si="1"/>
        <v>0</v>
      </c>
    </row>
    <row r="26" spans="1:12" ht="34.5" customHeight="1" x14ac:dyDescent="0.25">
      <c r="A26" s="18">
        <v>13</v>
      </c>
      <c r="B26" s="19" t="s">
        <v>30</v>
      </c>
      <c r="C26" s="29" t="s">
        <v>31</v>
      </c>
      <c r="D26" s="29"/>
      <c r="E26" s="20" t="s">
        <v>14</v>
      </c>
      <c r="F26" s="20"/>
      <c r="G26" s="20">
        <v>1028</v>
      </c>
      <c r="H26" s="20">
        <f t="shared" si="0"/>
        <v>1028</v>
      </c>
      <c r="I26" s="20">
        <v>52</v>
      </c>
      <c r="J26" s="20"/>
      <c r="K26" s="20">
        <v>0.13</v>
      </c>
      <c r="L26" s="21">
        <f>H26/100*I26*K26</f>
        <v>69.492799999999988</v>
      </c>
    </row>
    <row r="27" spans="1:12" ht="54" customHeight="1" x14ac:dyDescent="0.25">
      <c r="A27" s="18">
        <v>14</v>
      </c>
      <c r="B27" s="19" t="s">
        <v>32</v>
      </c>
      <c r="C27" s="29" t="s">
        <v>33</v>
      </c>
      <c r="D27" s="29"/>
      <c r="E27" s="20" t="s">
        <v>22</v>
      </c>
      <c r="F27" s="20"/>
      <c r="G27" s="20">
        <v>0.4</v>
      </c>
      <c r="H27" s="20">
        <f t="shared" si="0"/>
        <v>0.4</v>
      </c>
      <c r="I27" s="20">
        <v>1</v>
      </c>
      <c r="J27" s="20"/>
      <c r="K27" s="21">
        <v>3.8</v>
      </c>
      <c r="L27" s="21">
        <f>H27*I27*K27</f>
        <v>1.52</v>
      </c>
    </row>
    <row r="28" spans="1:12" ht="33.75" customHeight="1" x14ac:dyDescent="0.25">
      <c r="A28" s="18">
        <v>15</v>
      </c>
      <c r="B28" s="19" t="s">
        <v>34</v>
      </c>
      <c r="C28" s="18" t="s">
        <v>35</v>
      </c>
      <c r="D28" s="18"/>
      <c r="E28" s="20" t="s">
        <v>44</v>
      </c>
      <c r="F28" s="20">
        <v>1</v>
      </c>
      <c r="G28" s="20"/>
      <c r="H28" s="20">
        <f t="shared" si="0"/>
        <v>1</v>
      </c>
      <c r="I28" s="20">
        <v>52</v>
      </c>
      <c r="J28" s="20"/>
      <c r="K28" s="20">
        <v>0.37</v>
      </c>
      <c r="L28" s="21">
        <f>H28/10*I28*K28</f>
        <v>1.9239999999999999</v>
      </c>
    </row>
    <row r="29" spans="1:12" ht="45" customHeight="1" x14ac:dyDescent="0.25">
      <c r="A29" s="18">
        <v>16</v>
      </c>
      <c r="B29" s="19" t="s">
        <v>36</v>
      </c>
      <c r="C29" s="29" t="s">
        <v>37</v>
      </c>
      <c r="D29" s="29"/>
      <c r="E29" s="20" t="s">
        <v>45</v>
      </c>
      <c r="F29" s="20">
        <v>10</v>
      </c>
      <c r="G29" s="20"/>
      <c r="H29" s="20">
        <f t="shared" si="0"/>
        <v>10</v>
      </c>
      <c r="I29" s="20">
        <v>282</v>
      </c>
      <c r="J29" s="20"/>
      <c r="K29" s="20">
        <v>0.24</v>
      </c>
      <c r="L29" s="21">
        <f>H29/10*I29*K29</f>
        <v>67.679999999999993</v>
      </c>
    </row>
    <row r="30" spans="1:12" ht="41.25" hidden="1" customHeight="1" x14ac:dyDescent="0.25">
      <c r="A30" s="18">
        <v>17</v>
      </c>
      <c r="B30" s="19" t="s">
        <v>62</v>
      </c>
      <c r="C30" s="24" t="s">
        <v>63</v>
      </c>
      <c r="D30" s="25"/>
      <c r="E30" s="20" t="s">
        <v>14</v>
      </c>
      <c r="F30" s="20"/>
      <c r="G30" s="20"/>
      <c r="H30" s="20">
        <f t="shared" si="0"/>
        <v>0</v>
      </c>
      <c r="I30" s="20">
        <v>52</v>
      </c>
      <c r="J30" s="20"/>
      <c r="K30" s="21">
        <v>0.2</v>
      </c>
      <c r="L30" s="21">
        <f>H30/100*I30*K30</f>
        <v>0</v>
      </c>
    </row>
    <row r="31" spans="1:12" ht="36.75" customHeight="1" x14ac:dyDescent="0.25">
      <c r="A31" s="18"/>
      <c r="B31" s="18"/>
      <c r="C31" s="29" t="s">
        <v>38</v>
      </c>
      <c r="D31" s="29"/>
      <c r="E31" s="20"/>
      <c r="F31" s="20">
        <f>SUM(F14:F30)</f>
        <v>927.5</v>
      </c>
      <c r="G31" s="20">
        <f>SUM(G14:G29)</f>
        <v>1028.4000000000001</v>
      </c>
      <c r="H31" s="20">
        <f>SUM(H14:H30)</f>
        <v>1955.9</v>
      </c>
      <c r="I31" s="20"/>
      <c r="J31" s="20"/>
      <c r="K31" s="20"/>
      <c r="L31" s="21">
        <f>SUM(L14:L30)</f>
        <v>502.09879999999998</v>
      </c>
    </row>
    <row r="32" spans="1:12" ht="34.5" customHeight="1" x14ac:dyDescent="0.25">
      <c r="A32" s="18"/>
      <c r="B32" s="18"/>
      <c r="C32" s="29" t="s">
        <v>39</v>
      </c>
      <c r="D32" s="29"/>
      <c r="E32" s="20" t="s">
        <v>59</v>
      </c>
      <c r="F32" s="20"/>
      <c r="G32" s="20"/>
      <c r="H32" s="20"/>
      <c r="I32" s="20"/>
      <c r="J32" s="20"/>
      <c r="K32" s="20"/>
      <c r="L32" s="21">
        <v>1987</v>
      </c>
    </row>
    <row r="33" spans="1:12" ht="38.25" customHeight="1" x14ac:dyDescent="0.25">
      <c r="A33" s="18"/>
      <c r="B33" s="18"/>
      <c r="C33" s="29" t="s">
        <v>40</v>
      </c>
      <c r="D33" s="29"/>
      <c r="E33" s="20" t="s">
        <v>57</v>
      </c>
      <c r="F33" s="20"/>
      <c r="G33" s="20"/>
      <c r="H33" s="20"/>
      <c r="I33" s="20"/>
      <c r="J33" s="20"/>
      <c r="K33" s="20"/>
      <c r="L33" s="21">
        <f>L31/L32</f>
        <v>0.25269189733266229</v>
      </c>
    </row>
    <row r="34" spans="1:12" ht="51" hidden="1" customHeight="1" x14ac:dyDescent="0.25">
      <c r="A34" s="18"/>
      <c r="B34" s="18"/>
      <c r="C34" s="24"/>
      <c r="D34" s="25"/>
      <c r="E34" s="20"/>
      <c r="F34" s="20"/>
      <c r="G34" s="20"/>
      <c r="H34" s="20"/>
      <c r="I34" s="20"/>
      <c r="J34" s="20"/>
      <c r="K34" s="20"/>
      <c r="L34" s="21"/>
    </row>
    <row r="35" spans="1:12" ht="45.75" customHeight="1" x14ac:dyDescent="0.25">
      <c r="A35" s="18">
        <v>17</v>
      </c>
      <c r="B35" s="20" t="s">
        <v>41</v>
      </c>
      <c r="C35" s="24" t="s">
        <v>51</v>
      </c>
      <c r="D35" s="25"/>
      <c r="E35" s="20" t="s">
        <v>49</v>
      </c>
      <c r="F35" s="20">
        <v>300</v>
      </c>
      <c r="G35" s="20"/>
      <c r="H35" s="20">
        <f>F35</f>
        <v>300</v>
      </c>
      <c r="I35" s="20"/>
      <c r="J35" s="20"/>
      <c r="K35" s="20"/>
      <c r="L35" s="21"/>
    </row>
    <row r="36" spans="1:12" ht="42.75" customHeight="1" x14ac:dyDescent="0.25">
      <c r="A36" s="18">
        <v>18</v>
      </c>
      <c r="B36" s="20" t="s">
        <v>41</v>
      </c>
      <c r="C36" s="24" t="s">
        <v>46</v>
      </c>
      <c r="D36" s="25"/>
      <c r="E36" s="20" t="s">
        <v>49</v>
      </c>
      <c r="F36" s="20">
        <v>1028</v>
      </c>
      <c r="G36" s="20"/>
      <c r="H36" s="20">
        <f>F36+G36</f>
        <v>1028</v>
      </c>
      <c r="I36" s="20"/>
      <c r="J36" s="20"/>
      <c r="K36" s="20"/>
      <c r="L36" s="21"/>
    </row>
    <row r="37" spans="1:12" ht="52.5" customHeight="1" x14ac:dyDescent="0.25">
      <c r="A37" s="10">
        <v>19</v>
      </c>
      <c r="B37" s="11" t="s">
        <v>41</v>
      </c>
      <c r="C37" s="38" t="s">
        <v>61</v>
      </c>
      <c r="D37" s="38"/>
      <c r="E37" s="11" t="s">
        <v>49</v>
      </c>
      <c r="F37" s="11">
        <v>501</v>
      </c>
      <c r="G37" s="11"/>
      <c r="H37" s="11">
        <f>F37+G37</f>
        <v>501</v>
      </c>
      <c r="I37" s="11"/>
      <c r="J37" s="11"/>
      <c r="K37" s="11"/>
      <c r="L37" s="11"/>
    </row>
    <row r="38" spans="1:12" ht="54" hidden="1" customHeight="1" x14ac:dyDescent="0.25">
      <c r="A38" s="10">
        <v>21</v>
      </c>
      <c r="B38" s="11" t="s">
        <v>41</v>
      </c>
      <c r="C38" s="38" t="s">
        <v>52</v>
      </c>
      <c r="D38" s="38"/>
      <c r="E38" s="11" t="s">
        <v>49</v>
      </c>
      <c r="F38" s="11"/>
      <c r="G38" s="11"/>
      <c r="H38" s="11">
        <f>F38+G38</f>
        <v>0</v>
      </c>
      <c r="I38" s="11"/>
      <c r="J38" s="11"/>
      <c r="K38" s="11"/>
      <c r="L38" s="11"/>
    </row>
    <row r="39" spans="1:12" ht="45" customHeight="1" x14ac:dyDescent="0.25">
      <c r="A39" s="10">
        <v>20</v>
      </c>
      <c r="B39" s="11" t="s">
        <v>41</v>
      </c>
      <c r="C39" s="38" t="s">
        <v>53</v>
      </c>
      <c r="D39" s="38"/>
      <c r="E39" s="11" t="s">
        <v>49</v>
      </c>
      <c r="F39" s="11">
        <v>560</v>
      </c>
      <c r="G39" s="11"/>
      <c r="H39" s="11">
        <f>F39+G39</f>
        <v>560</v>
      </c>
      <c r="I39" s="11"/>
      <c r="J39" s="11"/>
      <c r="K39" s="11"/>
      <c r="L39" s="11"/>
    </row>
    <row r="40" spans="1:12" ht="45" hidden="1" customHeight="1" x14ac:dyDescent="0.3">
      <c r="A40" s="12">
        <v>22</v>
      </c>
      <c r="B40" s="9" t="s">
        <v>41</v>
      </c>
      <c r="C40" s="39" t="s">
        <v>48</v>
      </c>
      <c r="D40" s="39"/>
      <c r="E40" s="12" t="s">
        <v>49</v>
      </c>
      <c r="F40" s="9"/>
      <c r="G40" s="9"/>
      <c r="H40" s="9">
        <f>F40+G40</f>
        <v>0</v>
      </c>
      <c r="I40" s="9"/>
      <c r="J40" s="9"/>
      <c r="K40" s="9"/>
      <c r="L40" s="9"/>
    </row>
    <row r="41" spans="1:12" ht="27" x14ac:dyDescent="0.35">
      <c r="A41" s="13"/>
      <c r="B41" s="13"/>
      <c r="C41" s="13"/>
      <c r="D41" s="3" t="s">
        <v>70</v>
      </c>
      <c r="E41" s="13"/>
      <c r="F41" s="22"/>
      <c r="G41" s="22"/>
      <c r="H41" s="22"/>
      <c r="I41" s="22"/>
      <c r="J41" s="22"/>
      <c r="K41" s="22"/>
      <c r="L41" s="22"/>
    </row>
    <row r="42" spans="1:12" ht="36.75" customHeight="1" x14ac:dyDescent="0.45">
      <c r="A42" s="28"/>
      <c r="B42" s="27"/>
      <c r="C42" s="27"/>
      <c r="D42" s="3" t="s">
        <v>64</v>
      </c>
      <c r="E42" s="40" t="s">
        <v>71</v>
      </c>
      <c r="F42" s="41"/>
      <c r="G42" s="41"/>
      <c r="H42" s="26"/>
      <c r="I42" s="27"/>
      <c r="J42" s="26"/>
      <c r="K42" s="27"/>
      <c r="L42" s="13"/>
    </row>
    <row r="43" spans="1:12" ht="27" x14ac:dyDescent="0.35">
      <c r="A43" s="8"/>
      <c r="B43" s="8"/>
      <c r="C43" s="8"/>
      <c r="D43" s="3" t="s">
        <v>72</v>
      </c>
      <c r="E43" s="3"/>
      <c r="F43" s="3"/>
      <c r="G43" s="3"/>
      <c r="H43" s="13"/>
      <c r="I43" s="13"/>
      <c r="J43" s="13"/>
      <c r="K43" s="13"/>
      <c r="L43" s="13"/>
    </row>
    <row r="44" spans="1:12" ht="28.5" x14ac:dyDescent="0.45">
      <c r="A44" s="28"/>
      <c r="B44" s="27"/>
      <c r="C44" s="8"/>
      <c r="D44" s="3" t="s">
        <v>73</v>
      </c>
      <c r="E44" s="3" t="s">
        <v>74</v>
      </c>
      <c r="F44" s="14"/>
      <c r="G44" s="14"/>
      <c r="H44" s="13"/>
      <c r="I44" s="13"/>
      <c r="J44" s="13"/>
      <c r="K44" s="13"/>
      <c r="L44" s="13"/>
    </row>
    <row r="45" spans="1:12" ht="20.25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</sheetData>
  <mergeCells count="48">
    <mergeCell ref="K11:K12"/>
    <mergeCell ref="L11:L12"/>
    <mergeCell ref="K2:L2"/>
    <mergeCell ref="K3:L3"/>
    <mergeCell ref="K4:L4"/>
    <mergeCell ref="C6:J6"/>
    <mergeCell ref="C37:D37"/>
    <mergeCell ref="C38:D38"/>
    <mergeCell ref="C19:D19"/>
    <mergeCell ref="C35:D35"/>
    <mergeCell ref="C14:D14"/>
    <mergeCell ref="C15:D15"/>
    <mergeCell ref="C16:D16"/>
    <mergeCell ref="C17:D17"/>
    <mergeCell ref="C18:D18"/>
    <mergeCell ref="A8:D8"/>
    <mergeCell ref="A44:B44"/>
    <mergeCell ref="C39:D39"/>
    <mergeCell ref="C40:D40"/>
    <mergeCell ref="E42:G42"/>
    <mergeCell ref="A11:A12"/>
    <mergeCell ref="C36:D36"/>
    <mergeCell ref="C34:D34"/>
    <mergeCell ref="C32:D32"/>
    <mergeCell ref="B11:B12"/>
    <mergeCell ref="C33:D33"/>
    <mergeCell ref="C20:D20"/>
    <mergeCell ref="C21:D21"/>
    <mergeCell ref="C22:D22"/>
    <mergeCell ref="C23:D23"/>
    <mergeCell ref="C24:D24"/>
    <mergeCell ref="C11:D12"/>
    <mergeCell ref="D1:I1"/>
    <mergeCell ref="C30:D30"/>
    <mergeCell ref="H42:I42"/>
    <mergeCell ref="J42:K42"/>
    <mergeCell ref="A9:E9"/>
    <mergeCell ref="C25:D25"/>
    <mergeCell ref="C26:D26"/>
    <mergeCell ref="C27:D27"/>
    <mergeCell ref="C29:D29"/>
    <mergeCell ref="C31:D31"/>
    <mergeCell ref="A42:C42"/>
    <mergeCell ref="C13:D13"/>
    <mergeCell ref="E11:E12"/>
    <mergeCell ref="F11:H11"/>
    <mergeCell ref="I11:I12"/>
    <mergeCell ref="J11:J12"/>
  </mergeCells>
  <pageMargins left="1.1811023622047245" right="1.1811023622047245" top="0.74803149606299213" bottom="0.3937007874015748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розрахунок</vt:lpstr>
      <vt:lpstr>Лист2</vt:lpstr>
      <vt:lpstr>Лист3</vt:lpstr>
      <vt:lpstr>розрахунок!Область_печати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Юрист</cp:lastModifiedBy>
  <cp:lastPrinted>2023-08-08T10:46:55Z</cp:lastPrinted>
  <dcterms:created xsi:type="dcterms:W3CDTF">2020-04-06T05:21:09Z</dcterms:created>
  <dcterms:modified xsi:type="dcterms:W3CDTF">2023-10-18T13:00:25Z</dcterms:modified>
</cp:coreProperties>
</file>